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90" windowHeight="7530" activeTab="0"/>
  </bookViews>
  <sheets>
    <sheet name="Feuil1" sheetId="1" r:id="rId1"/>
  </sheets>
  <definedNames>
    <definedName name="_xlnm.Print_Titles" localSheetId="0">'Feuil1'!$5:$9</definedName>
    <definedName name="_xlnm.Print_Area" localSheetId="0">'Feuil1'!$A$2:$I$198</definedName>
  </definedNames>
  <calcPr fullCalcOnLoad="1"/>
</workbook>
</file>

<file path=xl/sharedStrings.xml><?xml version="1.0" encoding="utf-8"?>
<sst xmlns="http://schemas.openxmlformats.org/spreadsheetml/2006/main" count="268" uniqueCount="185">
  <si>
    <t>رمز الميزانية</t>
  </si>
  <si>
    <t>القسم 04</t>
  </si>
  <si>
    <t>الإدارة العامة</t>
  </si>
  <si>
    <t>النشاط المشترك</t>
  </si>
  <si>
    <t>الممتلكات العقارية</t>
  </si>
  <si>
    <t>الإقتناءات</t>
  </si>
  <si>
    <t>الأراضي</t>
  </si>
  <si>
    <t>البنايات</t>
  </si>
  <si>
    <t> البناءات</t>
  </si>
  <si>
    <t>الدراسات والمساعدة التقنية</t>
  </si>
  <si>
    <t>تشييد البنايات</t>
  </si>
  <si>
    <t>بناء أسوار وسياجات</t>
  </si>
  <si>
    <t>الممتلكات المنقولة</t>
  </si>
  <si>
    <t>عتاد وأثات المكتب</t>
  </si>
  <si>
    <t>العتاد التقني</t>
  </si>
  <si>
    <t>العتاد المعلوماتي</t>
  </si>
  <si>
    <t>عتاد التزيين والحفلات</t>
  </si>
  <si>
    <t>عتاد الإشارات</t>
  </si>
  <si>
    <t>إصلاحات كبرى</t>
  </si>
  <si>
    <t>السيارات والدراجات والدراجات النارية والآليات</t>
  </si>
  <si>
    <t>مجالات الشؤون الإجتماعية</t>
  </si>
  <si>
    <t>المساعدات والأنشطة الإجتماعية</t>
  </si>
  <si>
    <t>20/22</t>
  </si>
  <si>
    <t>10/11</t>
  </si>
  <si>
    <t>الأنشطة الرياضية</t>
  </si>
  <si>
    <t>الإصلاحات والأشغال الكبرى للصيانة</t>
  </si>
  <si>
    <t>الصيانة والإصلاحات الكبرى</t>
  </si>
  <si>
    <t>الثقافة والفنون الجميلة</t>
  </si>
  <si>
    <t>الإصلاح والأشغال  الكبرى للصيانة</t>
  </si>
  <si>
    <t>مجال الشؤون التقنية</t>
  </si>
  <si>
    <t>التعمير والسكن والمحافظة على البيئة</t>
  </si>
  <si>
    <t>أشغال حضرية وقروية</t>
  </si>
  <si>
    <t>الدراسات والأبحات</t>
  </si>
  <si>
    <t>دراسات عامة</t>
  </si>
  <si>
    <t>الساحات العمومية</t>
  </si>
  <si>
    <t>المحافظة على البيئة</t>
  </si>
  <si>
    <t>تشجير المناطق الخضراء</t>
  </si>
  <si>
    <t>الطرق  ومنشآت الهندسة المدنية</t>
  </si>
  <si>
    <t>بناء الطرق</t>
  </si>
  <si>
    <t>الطرق الحضرية</t>
  </si>
  <si>
    <t>الطرق المشتركة بين الجماعات</t>
  </si>
  <si>
    <t>أشغال كبرى للصيانة</t>
  </si>
  <si>
    <t>شبكة الكهرباء وأشغال الإنارة العمومية</t>
  </si>
  <si>
    <t>منشآت الإنارة العمومية</t>
  </si>
  <si>
    <t>وضع الأعمدة والأسلاك</t>
  </si>
  <si>
    <t>البناءات</t>
  </si>
  <si>
    <t>مجال الشؤون الإقتصادية</t>
  </si>
  <si>
    <t>الدراسات والمساعدات التقنية</t>
  </si>
  <si>
    <t>20/21</t>
  </si>
  <si>
    <t>المجازر</t>
  </si>
  <si>
    <t>أسواق الجملة وأماكن بيع الأسماك</t>
  </si>
  <si>
    <t>مجال الدعم</t>
  </si>
  <si>
    <t>استعمال أموال المساهمة</t>
  </si>
  <si>
    <t>30/31</t>
  </si>
  <si>
    <t>الفقرات</t>
  </si>
  <si>
    <t>الفصول</t>
  </si>
  <si>
    <t> الطرق المشتركة بين الجماعات</t>
  </si>
  <si>
    <t xml:space="preserve">  للنقل الحضري مراكش </t>
  </si>
  <si>
    <t>تسديد المصاريف الناتجة عن حل الوكالة المستقلة</t>
  </si>
  <si>
    <t>30/33</t>
  </si>
  <si>
    <t>30/32</t>
  </si>
  <si>
    <t>20/23</t>
  </si>
  <si>
    <t>10/12</t>
  </si>
  <si>
    <t>10/14</t>
  </si>
  <si>
    <t>10/15</t>
  </si>
  <si>
    <t>20/26</t>
  </si>
  <si>
    <t>20/27</t>
  </si>
  <si>
    <t>10/13</t>
  </si>
  <si>
    <t>مباني للسكنى</t>
  </si>
  <si>
    <t xml:space="preserve">الحقوق والرسوم المرتبطة بشراء العقارات </t>
  </si>
  <si>
    <t>تشييد مباني للسكن</t>
  </si>
  <si>
    <t>الحقوق والرسوم المرتبطة بالبناءات</t>
  </si>
  <si>
    <t>الدراسات والمساعدات التقنية</t>
  </si>
  <si>
    <t>مصاريف المقابر وإصلاح أسوارها</t>
  </si>
  <si>
    <t>المسالك والممرات الجماعية</t>
  </si>
  <si>
    <t>جلب الماء الصالح للشرب</t>
  </si>
  <si>
    <t>محطات ضخ القنوات ورفع المياه</t>
  </si>
  <si>
    <t>حفر الآبار</t>
  </si>
  <si>
    <t>الأعمدة والأسلاك</t>
  </si>
  <si>
    <t>المراكز التجارية</t>
  </si>
  <si>
    <t>دراسات تقنية</t>
  </si>
  <si>
    <t>الدراسات والمساعدة التقنية</t>
  </si>
  <si>
    <t>الإصلاحات</t>
  </si>
  <si>
    <t>40/31</t>
  </si>
  <si>
    <t>أشغال كبرى  للتشجير</t>
  </si>
  <si>
    <t>دفعات للمكتب الوطني للسكك الحديدية</t>
  </si>
  <si>
    <t>أشغال الصيانة</t>
  </si>
  <si>
    <t>تجهيز ملعب الحي  المحمدي</t>
  </si>
  <si>
    <t>80/81</t>
  </si>
  <si>
    <t>تجهيز المركب التقافي النخيل -أثات المكتب-</t>
  </si>
  <si>
    <t>الفصل</t>
  </si>
  <si>
    <t>الباب</t>
  </si>
  <si>
    <t>40/41</t>
  </si>
  <si>
    <t>السيارات الدراجات والدراجات النارية و الآليات</t>
  </si>
  <si>
    <t xml:space="preserve">بنايات </t>
  </si>
  <si>
    <t>تجهيز البنايات</t>
  </si>
  <si>
    <t>الملاعب والمركبات الرياضية</t>
  </si>
  <si>
    <t xml:space="preserve">المسابح    </t>
  </si>
  <si>
    <t xml:space="preserve">الملاعب والمركبات الرياضية </t>
  </si>
  <si>
    <t>أشغال الصيانة : مستودع الاموات و تهيئة المكتب الصحي</t>
  </si>
  <si>
    <t>الممتلكات العقارية</t>
  </si>
  <si>
    <t xml:space="preserve">البنايات </t>
  </si>
  <si>
    <t>العتاد التقني </t>
  </si>
  <si>
    <t>البناء والصيانة و المحافظة على شبكات الطرق و المنشآت</t>
  </si>
  <si>
    <t>بناء و صيانة شبكة الماء</t>
  </si>
  <si>
    <t xml:space="preserve">بناء مراكز التحويل والتوزيع </t>
  </si>
  <si>
    <t>أشغال كبرى للصيانة</t>
  </si>
  <si>
    <t>الصناعة و الصناعة التقليدية</t>
  </si>
  <si>
    <t>التجارة</t>
  </si>
  <si>
    <t>البناء والصيانة والمحافظة على شبكات  الطرق والمنشآت والهندسة المدنية</t>
  </si>
  <si>
    <t>تجهيز المكتب الصحي</t>
  </si>
  <si>
    <t>مشاريع متكاملة</t>
  </si>
  <si>
    <t>السيارات, الدراجات , الدراجات النارية والآليات</t>
  </si>
  <si>
    <t>تجهيز  المنشآت الرياضية</t>
  </si>
  <si>
    <t>الدراسات و المساعدات التقنية</t>
  </si>
  <si>
    <t>الممتلكات المنقولة</t>
  </si>
  <si>
    <t>دفعات للحسابات الخصوصية</t>
  </si>
  <si>
    <t>دفعات لفائدة الحساب الخصوصي المتعلقة بالمبادرة الوطنية للتنمية البشرية</t>
  </si>
  <si>
    <t xml:space="preserve"> </t>
  </si>
  <si>
    <t>تجهيز المركب الثقافي النخيل - العتاد المعلوماتي-</t>
  </si>
  <si>
    <t>اصلاح نقط الماء العمومي</t>
  </si>
  <si>
    <t>شراء أدوات ومحولات صوتية للمسرح</t>
  </si>
  <si>
    <t>20</t>
  </si>
  <si>
    <t>تسديد أصل القروض</t>
  </si>
  <si>
    <t>أشغال التهيئة : المكتب الصحي</t>
  </si>
  <si>
    <t>مجاري المياه</t>
  </si>
  <si>
    <t>30/34</t>
  </si>
  <si>
    <t>عتاد الرياضة</t>
  </si>
  <si>
    <r>
      <t>اﻹ</t>
    </r>
    <r>
      <rPr>
        <b/>
        <u val="single"/>
        <sz val="14"/>
        <rFont val="Times New Roman"/>
        <family val="1"/>
      </rPr>
      <t>قتناءات</t>
    </r>
  </si>
  <si>
    <r>
      <t>التعليم ا</t>
    </r>
    <r>
      <rPr>
        <b/>
        <u val="single"/>
        <sz val="14"/>
        <rFont val="Arial"/>
        <family val="2"/>
      </rPr>
      <t>ﻹ</t>
    </r>
    <r>
      <rPr>
        <b/>
        <u val="single"/>
        <sz val="14"/>
        <rFont val="Times New Roman"/>
        <family val="1"/>
      </rPr>
      <t>بتدائي</t>
    </r>
  </si>
  <si>
    <r>
      <t>ا</t>
    </r>
    <r>
      <rPr>
        <b/>
        <u val="single"/>
        <sz val="14"/>
        <rFont val="Arial"/>
        <family val="2"/>
      </rPr>
      <t>ﻹ</t>
    </r>
    <r>
      <rPr>
        <b/>
        <u val="single"/>
        <sz val="14"/>
        <rFont val="Times New Roman"/>
        <family val="1"/>
      </rPr>
      <t>قتناءات</t>
    </r>
  </si>
  <si>
    <r>
      <t>ﺇ</t>
    </r>
    <r>
      <rPr>
        <b/>
        <u val="single"/>
        <sz val="14"/>
        <rFont val="Times New Roman"/>
        <family val="1"/>
      </rPr>
      <t>عانات و مساهمات</t>
    </r>
  </si>
  <si>
    <t>الأسواق المغطاة</t>
  </si>
  <si>
    <r>
      <t>ا</t>
    </r>
    <r>
      <rPr>
        <b/>
        <u val="single"/>
        <sz val="14"/>
        <rFont val="Arial"/>
        <family val="2"/>
      </rPr>
      <t>ﻹ</t>
    </r>
    <r>
      <rPr>
        <b/>
        <u val="single"/>
        <sz val="14"/>
        <rFont val="Times New Roman"/>
        <family val="1"/>
      </rPr>
      <t>عانات</t>
    </r>
  </si>
  <si>
    <t>الفقرة</t>
  </si>
  <si>
    <t xml:space="preserve">                                                                                     </t>
  </si>
  <si>
    <t>تغطية اعتمادات التسيير المنقولة</t>
  </si>
  <si>
    <t xml:space="preserve">أشغال بناء مستودع </t>
  </si>
  <si>
    <t>نوع المصاريـــــــــــــــف</t>
  </si>
  <si>
    <t xml:space="preserve">       مجمـــــــــوع الباب 10</t>
  </si>
  <si>
    <t xml:space="preserve">مجمــــــــــــوع الباب 20                         </t>
  </si>
  <si>
    <t xml:space="preserve">مجمـــــــــــوع الباب 30                  </t>
  </si>
  <si>
    <t xml:space="preserve">مجمـــــــــــــــوع الباب 40                     </t>
  </si>
  <si>
    <t xml:space="preserve">مجمـــــــــــــوع القسم 04                </t>
  </si>
  <si>
    <t>تهيئة الأسواق الجماعية</t>
  </si>
  <si>
    <t>البنايات  (الصيانة)</t>
  </si>
  <si>
    <t>مصاريف مختلفة</t>
  </si>
  <si>
    <t xml:space="preserve">مجمـــــــــــــــوع الباب 50                     </t>
  </si>
  <si>
    <t xml:space="preserve">مجمــــــــــــوع الباب 60             </t>
  </si>
  <si>
    <r>
      <t>ا</t>
    </r>
    <r>
      <rPr>
        <b/>
        <sz val="10"/>
        <rFont val="Arial"/>
        <family val="2"/>
      </rPr>
      <t>ﻷ</t>
    </r>
    <r>
      <rPr>
        <b/>
        <sz val="10"/>
        <rFont val="Times New Roman"/>
        <family val="1"/>
      </rPr>
      <t>بواب</t>
    </r>
  </si>
  <si>
    <t xml:space="preserve"> مصـــــاريـــــــــف الجزء الثاني      </t>
  </si>
  <si>
    <r>
      <t>ا</t>
    </r>
    <r>
      <rPr>
        <b/>
        <sz val="14"/>
        <rFont val="Arial"/>
        <family val="2"/>
      </rPr>
      <t>ﻹ</t>
    </r>
    <r>
      <rPr>
        <b/>
        <sz val="14"/>
        <rFont val="Times New Roman"/>
        <family val="1"/>
      </rPr>
      <t>عتمادات الملغاة</t>
    </r>
  </si>
  <si>
    <r>
      <t>ﺃ</t>
    </r>
    <r>
      <rPr>
        <sz val="14"/>
        <rFont val="Times New Roman"/>
        <family val="1"/>
      </rPr>
      <t>شغال تهيئة المطرح العمومي</t>
    </r>
  </si>
  <si>
    <r>
      <t>ا</t>
    </r>
    <r>
      <rPr>
        <b/>
        <u val="single"/>
        <sz val="14"/>
        <rFont val="Arial"/>
        <family val="2"/>
      </rPr>
      <t>ﻹ</t>
    </r>
    <r>
      <rPr>
        <b/>
        <u val="single"/>
        <sz val="14"/>
        <rFont val="Times New Roman"/>
        <family val="1"/>
      </rPr>
      <t>صلاحات و ا</t>
    </r>
    <r>
      <rPr>
        <b/>
        <u val="single"/>
        <sz val="14"/>
        <rFont val="Arial"/>
        <family val="2"/>
      </rPr>
      <t>ﻷ</t>
    </r>
    <r>
      <rPr>
        <b/>
        <u val="single"/>
        <sz val="14"/>
        <rFont val="Times New Roman"/>
        <family val="1"/>
      </rPr>
      <t>شغال الكبرى للصيانة</t>
    </r>
  </si>
  <si>
    <r>
      <t>العتاد الكهربائي وا</t>
    </r>
    <r>
      <rPr>
        <sz val="14"/>
        <rFont val="Arial"/>
        <family val="2"/>
      </rPr>
      <t>ﻹ</t>
    </r>
    <r>
      <rPr>
        <sz val="14"/>
        <rFont val="Times New Roman"/>
        <family val="1"/>
      </rPr>
      <t>لكتروني</t>
    </r>
  </si>
  <si>
    <t>أشغال الصيانة - المدار الحضري -</t>
  </si>
  <si>
    <r>
      <t>ا</t>
    </r>
    <r>
      <rPr>
        <b/>
        <u val="single"/>
        <sz val="14"/>
        <rFont val="Arial"/>
        <family val="2"/>
      </rPr>
      <t>ﻷ</t>
    </r>
    <r>
      <rPr>
        <b/>
        <u val="single"/>
        <sz val="14"/>
        <rFont val="Times New Roman"/>
        <family val="1"/>
      </rPr>
      <t>نشطة الصحية</t>
    </r>
  </si>
  <si>
    <r>
      <t>ا</t>
    </r>
    <r>
      <rPr>
        <b/>
        <u val="single"/>
        <sz val="14"/>
        <rFont val="Arial"/>
        <family val="2"/>
      </rPr>
      <t>ﻷ</t>
    </r>
    <r>
      <rPr>
        <b/>
        <u val="single"/>
        <sz val="14"/>
        <rFont val="Times New Roman"/>
        <family val="1"/>
      </rPr>
      <t>نشطة الدينية</t>
    </r>
  </si>
  <si>
    <r>
      <t xml:space="preserve">أشغال كبرى </t>
    </r>
    <r>
      <rPr>
        <sz val="14"/>
        <rFont val="Arial"/>
        <family val="2"/>
      </rPr>
      <t>ﻷ</t>
    </r>
    <r>
      <rPr>
        <sz val="14"/>
        <rFont val="Times New Roman"/>
        <family val="1"/>
      </rPr>
      <t>ماكن ا</t>
    </r>
    <r>
      <rPr>
        <sz val="14"/>
        <rFont val="Arial"/>
        <family val="2"/>
      </rPr>
      <t>ﻹ</t>
    </r>
    <r>
      <rPr>
        <sz val="14"/>
        <rFont val="Times New Roman"/>
        <family val="1"/>
      </rPr>
      <t xml:space="preserve">ستجمام </t>
    </r>
  </si>
  <si>
    <r>
      <t>المشاركة في رأسمال شركة ا</t>
    </r>
    <r>
      <rPr>
        <sz val="14"/>
        <rFont val="Arial"/>
        <family val="2"/>
      </rPr>
      <t>ﻹ</t>
    </r>
    <r>
      <rPr>
        <sz val="14"/>
        <rFont val="Times New Roman"/>
        <family val="1"/>
      </rPr>
      <t>قتصاد المختلط</t>
    </r>
  </si>
  <si>
    <r>
      <t>ا</t>
    </r>
    <r>
      <rPr>
        <sz val="14"/>
        <rFont val="Arial"/>
        <family val="2"/>
      </rPr>
      <t>ﻹ</t>
    </r>
    <r>
      <rPr>
        <sz val="14"/>
        <rFont val="Times New Roman"/>
        <family val="1"/>
      </rPr>
      <t>قتناءات</t>
    </r>
  </si>
  <si>
    <t>تشييد مؤسسات للتعليم - التعليم الابتدائي -</t>
  </si>
  <si>
    <r>
      <t>الصيانة وا</t>
    </r>
    <r>
      <rPr>
        <b/>
        <sz val="14"/>
        <rFont val="Arial"/>
        <family val="2"/>
      </rPr>
      <t>ﻹ</t>
    </r>
    <r>
      <rPr>
        <b/>
        <sz val="14"/>
        <rFont val="Times New Roman"/>
        <family val="1"/>
      </rPr>
      <t>صلاحات  الكبرى للمنقولات</t>
    </r>
  </si>
  <si>
    <t>صيانة المنشآت الصحية -تشييد موقف السيارات عرصة المعاش -تأهيل واد ايسيل</t>
  </si>
  <si>
    <t>الصيانة والأشغال الكبرى-تأهيل شارع كماسة</t>
  </si>
  <si>
    <t>صيانة قنوات الواد الحار-بناء المحطة الطرقية الجديدة-تأهيل شارع الحسن التاني-الخزانة البلدية</t>
  </si>
  <si>
    <t>الطرق الحضرية-شارع عبد الكريم الخطابي-</t>
  </si>
  <si>
    <t>الجسور-ممر باب الخميس-</t>
  </si>
  <si>
    <t>أشغال كبرى لتهيئ المناطق الخضراء -ساحة الكتبية-</t>
  </si>
  <si>
    <t>دفعات لمؤسسة محمد السادس لحماية البيئة  ودفعات للمكتب الوطني للسياحة</t>
  </si>
  <si>
    <t>الأعمدة والاسلاك -التوزيع و التحويل-</t>
  </si>
  <si>
    <t>فرز النفايات المنزلية</t>
  </si>
  <si>
    <t>أشغال تهيئة المسرح الملكي</t>
  </si>
  <si>
    <t>المصاريف الملتزم بها</t>
  </si>
  <si>
    <r>
      <t>ﺃ</t>
    </r>
    <r>
      <rPr>
        <sz val="12"/>
        <rFont val="Times New Roman"/>
        <family val="1"/>
      </rPr>
      <t>شغال تهيئة المطرح العمومي  الجديد</t>
    </r>
  </si>
  <si>
    <t>مساهمة الجماعة الحضرية في مشروع البنايات الآيلة للسقوط+مؤسسة العمران و الوكالة المستقلة لتوزيع الماء و الكهرباء</t>
  </si>
  <si>
    <t>40/42</t>
  </si>
  <si>
    <t>دفعات لفائدة الحساب الخصوصي المتعلقة بتجهيز الحي الأداري سيبع</t>
  </si>
  <si>
    <t>الأدارة العامة مصاريف مختلفة</t>
  </si>
  <si>
    <t>50/51</t>
  </si>
  <si>
    <t>دفعات لشركة التنمية المحلية حاضرة الانوار</t>
  </si>
  <si>
    <t>قائمة مصاريف التجهيز لسنـــــــــة 2019</t>
  </si>
  <si>
    <t>الحوالات الصادرة والمؤشر عليها ﺇلى غاية 31/12/2019</t>
  </si>
  <si>
    <r>
      <t>ا</t>
    </r>
    <r>
      <rPr>
        <b/>
        <sz val="14"/>
        <rFont val="Arial"/>
        <family val="2"/>
      </rPr>
      <t>ﻹ</t>
    </r>
    <r>
      <rPr>
        <b/>
        <sz val="14"/>
        <rFont val="Times New Roman"/>
        <family val="1"/>
      </rPr>
      <t>عتمـــادات النهائية للأداء لسنة 2019</t>
    </r>
  </si>
  <si>
    <r>
      <t>الأعتمادات المنقولة</t>
    </r>
    <r>
      <rPr>
        <b/>
        <sz val="12"/>
        <rFont val="Times New Roman"/>
        <family val="1"/>
      </rPr>
      <t xml:space="preserve"> إلى 01/01/2020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</si>
</sst>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_-* #,##0.00_ _F_-;\-* #,##0.00_ _F_-;_-* &quot;-&quot;??_ _F_-;_-@_-"/>
  </numFmts>
  <fonts count="6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b/>
      <sz val="11"/>
      <name val="Verdana"/>
      <family val="2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double"/>
      <sz val="2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u val="double"/>
      <sz val="24"/>
      <name val="Traditional Arabic"/>
      <family val="1"/>
    </font>
    <font>
      <b/>
      <u val="single"/>
      <sz val="16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5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 style="medium"/>
      <right style="medium">
        <color theme="1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>
        <color theme="1"/>
      </right>
      <top style="hair"/>
      <bottom style="hair"/>
    </border>
    <border>
      <left style="medium">
        <color theme="1"/>
      </left>
      <right style="medium">
        <color theme="1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43" fontId="4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 quotePrefix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 quotePrefix="1">
      <alignment horizontal="center" vertical="center" wrapText="1"/>
      <protection/>
    </xf>
    <xf numFmtId="0" fontId="7" fillId="0" borderId="16" xfId="0" applyFont="1" applyBorder="1" applyAlignment="1" applyProtection="1" quotePrefix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 quotePrefix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4" fontId="6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43" fontId="4" fillId="0" borderId="0" xfId="0" applyNumberFormat="1" applyFont="1" applyAlignment="1" applyProtection="1">
      <alignment horizontal="center"/>
      <protection/>
    </xf>
    <xf numFmtId="0" fontId="16" fillId="0" borderId="19" xfId="0" applyFont="1" applyBorder="1" applyAlignment="1" applyProtection="1" quotePrefix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43" fontId="0" fillId="0" borderId="0" xfId="0" applyNumberFormat="1" applyAlignment="1">
      <alignment/>
    </xf>
    <xf numFmtId="0" fontId="18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3" fontId="7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43" fontId="6" fillId="0" borderId="0" xfId="0" applyNumberFormat="1" applyFont="1" applyAlignment="1">
      <alignment/>
    </xf>
    <xf numFmtId="0" fontId="7" fillId="6" borderId="29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3" fillId="6" borderId="23" xfId="0" applyFont="1" applyFill="1" applyBorder="1" applyAlignment="1" applyProtection="1">
      <alignment vertical="center"/>
      <protection/>
    </xf>
    <xf numFmtId="0" fontId="14" fillId="6" borderId="31" xfId="0" applyFont="1" applyFill="1" applyBorder="1" applyAlignment="1">
      <alignment horizontal="center" vertical="center"/>
    </xf>
    <xf numFmtId="0" fontId="9" fillId="6" borderId="32" xfId="0" applyFont="1" applyFill="1" applyBorder="1" applyAlignment="1" applyProtection="1">
      <alignment horizontal="center" vertical="center"/>
      <protection/>
    </xf>
    <xf numFmtId="0" fontId="6" fillId="6" borderId="3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7" fillId="0" borderId="11" xfId="0" applyNumberFormat="1" applyFont="1" applyBorder="1" applyAlignment="1" applyProtection="1">
      <alignment vertical="center" wrapText="1"/>
      <protection locked="0"/>
    </xf>
    <xf numFmtId="4" fontId="17" fillId="0" borderId="13" xfId="0" applyNumberFormat="1" applyFont="1" applyBorder="1" applyAlignment="1" applyProtection="1">
      <alignment vertical="center" wrapText="1"/>
      <protection locked="0"/>
    </xf>
    <xf numFmtId="4" fontId="17" fillId="36" borderId="11" xfId="0" applyNumberFormat="1" applyFont="1" applyFill="1" applyBorder="1" applyAlignment="1" applyProtection="1">
      <alignment vertical="center" wrapText="1"/>
      <protection locked="0"/>
    </xf>
    <xf numFmtId="4" fontId="17" fillId="0" borderId="33" xfId="0" applyNumberFormat="1" applyFont="1" applyBorder="1" applyAlignment="1" applyProtection="1">
      <alignment vertical="center" wrapText="1"/>
      <protection locked="0"/>
    </xf>
    <xf numFmtId="4" fontId="17" fillId="36" borderId="22" xfId="0" applyNumberFormat="1" applyFont="1" applyFill="1" applyBorder="1" applyAlignment="1" applyProtection="1">
      <alignment vertical="center" wrapText="1"/>
      <protection locked="0"/>
    </xf>
    <xf numFmtId="4" fontId="17" fillId="0" borderId="29" xfId="0" applyNumberFormat="1" applyFont="1" applyBorder="1" applyAlignment="1" applyProtection="1">
      <alignment vertical="center" wrapText="1"/>
      <protection locked="0"/>
    </xf>
    <xf numFmtId="4" fontId="17" fillId="36" borderId="10" xfId="0" applyNumberFormat="1" applyFont="1" applyFill="1" applyBorder="1" applyAlignment="1" applyProtection="1">
      <alignment vertical="center" wrapText="1"/>
      <protection locked="0"/>
    </xf>
    <xf numFmtId="4" fontId="17" fillId="0" borderId="22" xfId="0" applyNumberFormat="1" applyFont="1" applyBorder="1" applyAlignment="1" applyProtection="1">
      <alignment vertical="center" wrapText="1"/>
      <protection locked="0"/>
    </xf>
    <xf numFmtId="4" fontId="17" fillId="0" borderId="16" xfId="0" applyNumberFormat="1" applyFont="1" applyBorder="1" applyAlignment="1" applyProtection="1">
      <alignment vertical="center" wrapText="1"/>
      <protection locked="0"/>
    </xf>
    <xf numFmtId="4" fontId="17" fillId="0" borderId="10" xfId="0" applyNumberFormat="1" applyFont="1" applyBorder="1" applyAlignment="1" applyProtection="1">
      <alignment vertical="center" wrapText="1"/>
      <protection locked="0"/>
    </xf>
    <xf numFmtId="4" fontId="17" fillId="36" borderId="16" xfId="0" applyNumberFormat="1" applyFont="1" applyFill="1" applyBorder="1" applyAlignment="1" applyProtection="1">
      <alignment vertical="center" wrapText="1"/>
      <protection locked="0"/>
    </xf>
    <xf numFmtId="4" fontId="17" fillId="0" borderId="11" xfId="0" applyNumberFormat="1" applyFont="1" applyFill="1" applyBorder="1" applyAlignment="1" applyProtection="1">
      <alignment vertical="center" wrapText="1"/>
      <protection locked="0"/>
    </xf>
    <xf numFmtId="172" fontId="2" fillId="34" borderId="31" xfId="0" applyNumberFormat="1" applyFont="1" applyFill="1" applyBorder="1" applyAlignment="1" applyProtection="1">
      <alignment vertical="center" wrapText="1"/>
      <protection locked="0"/>
    </xf>
    <xf numFmtId="4" fontId="17" fillId="0" borderId="14" xfId="0" applyNumberFormat="1" applyFont="1" applyBorder="1" applyAlignment="1" applyProtection="1">
      <alignment vertical="center" wrapText="1"/>
      <protection locked="0"/>
    </xf>
    <xf numFmtId="4" fontId="17" fillId="36" borderId="14" xfId="0" applyNumberFormat="1" applyFont="1" applyFill="1" applyBorder="1" applyAlignment="1" applyProtection="1">
      <alignment vertical="center" wrapText="1"/>
      <protection locked="0"/>
    </xf>
    <xf numFmtId="4" fontId="17" fillId="0" borderId="19" xfId="0" applyNumberFormat="1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justify" vertical="center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4" fontId="17" fillId="0" borderId="22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vertical="center"/>
    </xf>
    <xf numFmtId="4" fontId="17" fillId="36" borderId="10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/>
    </xf>
    <xf numFmtId="0" fontId="17" fillId="36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4" fontId="17" fillId="36" borderId="16" xfId="0" applyNumberFormat="1" applyFont="1" applyFill="1" applyBorder="1" applyAlignment="1">
      <alignment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4" fontId="17" fillId="36" borderId="22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 quotePrefix="1">
      <alignment horizontal="center" vertical="center" wrapText="1"/>
      <protection/>
    </xf>
    <xf numFmtId="0" fontId="7" fillId="0" borderId="35" xfId="0" applyFont="1" applyBorder="1" applyAlignment="1" applyProtection="1" quotePrefix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 quotePrefix="1">
      <alignment horizontal="center" vertical="center" wrapText="1"/>
      <protection/>
    </xf>
    <xf numFmtId="0" fontId="3" fillId="33" borderId="22" xfId="0" applyFont="1" applyFill="1" applyBorder="1" applyAlignment="1" applyProtection="1" quotePrefix="1">
      <alignment horizontal="center" vertical="center" wrapText="1"/>
      <protection/>
    </xf>
    <xf numFmtId="0" fontId="3" fillId="33" borderId="16" xfId="0" applyFont="1" applyFill="1" applyBorder="1" applyAlignment="1" applyProtection="1" quotePrefix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13" borderId="11" xfId="0" applyFont="1" applyFill="1" applyBorder="1" applyAlignment="1" applyProtection="1">
      <alignment horizontal="center" vertical="center" wrapText="1"/>
      <protection/>
    </xf>
    <xf numFmtId="0" fontId="3" fillId="17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3" fillId="17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26" fillId="34" borderId="31" xfId="0" applyFont="1" applyFill="1" applyBorder="1" applyAlignment="1" applyProtection="1">
      <alignment horizontal="center" vertical="center" wrapText="1"/>
      <protection/>
    </xf>
    <xf numFmtId="0" fontId="26" fillId="34" borderId="34" xfId="0" applyFont="1" applyFill="1" applyBorder="1" applyAlignment="1" applyProtection="1">
      <alignment horizontal="center" vertical="center" wrapText="1"/>
      <protection/>
    </xf>
    <xf numFmtId="4" fontId="17" fillId="0" borderId="14" xfId="0" applyNumberFormat="1" applyFont="1" applyBorder="1" applyAlignment="1" applyProtection="1">
      <alignment horizontal="right" vertical="center" wrapText="1"/>
      <protection locked="0"/>
    </xf>
    <xf numFmtId="4" fontId="17" fillId="0" borderId="22" xfId="0" applyNumberFormat="1" applyFont="1" applyBorder="1" applyAlignment="1" applyProtection="1">
      <alignment horizontal="right" vertical="center" wrapText="1"/>
      <protection locked="0"/>
    </xf>
    <xf numFmtId="4" fontId="17" fillId="0" borderId="10" xfId="0" applyNumberFormat="1" applyFont="1" applyBorder="1" applyAlignment="1" applyProtection="1">
      <alignment horizontal="right" vertical="center" wrapText="1"/>
      <protection locked="0"/>
    </xf>
    <xf numFmtId="4" fontId="17" fillId="0" borderId="16" xfId="0" applyNumberFormat="1" applyFont="1" applyBorder="1" applyAlignment="1" applyProtection="1">
      <alignment horizontal="right" vertical="center" wrapText="1"/>
      <protection locked="0"/>
    </xf>
    <xf numFmtId="4" fontId="17" fillId="0" borderId="11" xfId="0" applyNumberFormat="1" applyFont="1" applyBorder="1" applyAlignment="1" applyProtection="1">
      <alignment horizontal="right" vertical="center" wrapText="1"/>
      <protection locked="0"/>
    </xf>
    <xf numFmtId="4" fontId="17" fillId="0" borderId="19" xfId="0" applyNumberFormat="1" applyFont="1" applyBorder="1" applyAlignment="1" applyProtection="1">
      <alignment horizontal="right" vertical="center" wrapText="1"/>
      <protection locked="0"/>
    </xf>
    <xf numFmtId="4" fontId="17" fillId="36" borderId="19" xfId="0" applyNumberFormat="1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 quotePrefix="1">
      <alignment horizontal="center" vertical="center" wrapText="1"/>
      <protection/>
    </xf>
    <xf numFmtId="4" fontId="17" fillId="0" borderId="34" xfId="0" applyNumberFormat="1" applyFont="1" applyFill="1" applyBorder="1" applyAlignment="1" applyProtection="1">
      <alignment vertical="center" wrapText="1"/>
      <protection locked="0"/>
    </xf>
    <xf numFmtId="4" fontId="17" fillId="36" borderId="34" xfId="0" applyNumberFormat="1" applyFont="1" applyFill="1" applyBorder="1" applyAlignment="1" applyProtection="1">
      <alignment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4" fontId="17" fillId="0" borderId="41" xfId="0" applyNumberFormat="1" applyFont="1" applyBorder="1" applyAlignment="1" applyProtection="1">
      <alignment horizontal="right" vertical="center" wrapText="1"/>
      <protection locked="0"/>
    </xf>
    <xf numFmtId="4" fontId="17" fillId="0" borderId="41" xfId="0" applyNumberFormat="1" applyFont="1" applyBorder="1" applyAlignment="1" applyProtection="1">
      <alignment vertical="center" wrapText="1"/>
      <protection locked="0"/>
    </xf>
    <xf numFmtId="4" fontId="17" fillId="36" borderId="41" xfId="0" applyNumberFormat="1" applyFont="1" applyFill="1" applyBorder="1" applyAlignment="1" applyProtection="1">
      <alignment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4" fontId="17" fillId="0" borderId="34" xfId="0" applyNumberFormat="1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/>
    </xf>
    <xf numFmtId="0" fontId="25" fillId="37" borderId="31" xfId="0" applyFont="1" applyFill="1" applyBorder="1" applyAlignment="1" applyProtection="1">
      <alignment horizontal="center" vertical="center" wrapText="1"/>
      <protection/>
    </xf>
    <xf numFmtId="0" fontId="7" fillId="37" borderId="26" xfId="0" applyFont="1" applyFill="1" applyBorder="1" applyAlignment="1" applyProtection="1">
      <alignment horizontal="center" vertical="center" wrapText="1"/>
      <protection/>
    </xf>
    <xf numFmtId="0" fontId="7" fillId="37" borderId="27" xfId="0" applyFont="1" applyFill="1" applyBorder="1" applyAlignment="1" applyProtection="1">
      <alignment horizontal="center" vertical="center" wrapText="1"/>
      <protection/>
    </xf>
    <xf numFmtId="4" fontId="17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17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36" borderId="16" xfId="0" applyNumberFormat="1" applyFont="1" applyFill="1" applyBorder="1" applyAlignment="1" applyProtection="1">
      <alignment horizontal="right" vertical="center" wrapText="1"/>
      <protection locked="0"/>
    </xf>
    <xf numFmtId="4" fontId="17" fillId="36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3" fillId="13" borderId="4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172" fontId="3" fillId="34" borderId="31" xfId="0" applyNumberFormat="1" applyFont="1" applyFill="1" applyBorder="1" applyAlignment="1" applyProtection="1">
      <alignment vertical="center" wrapText="1"/>
      <protection locked="0"/>
    </xf>
    <xf numFmtId="1" fontId="10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>
      <alignment horizontal="center" vertical="center"/>
      <protection/>
    </xf>
    <xf numFmtId="0" fontId="7" fillId="35" borderId="10" xfId="0" applyFont="1" applyFill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 quotePrefix="1">
      <alignment horizontal="center" vertical="center" wrapText="1"/>
      <protection/>
    </xf>
    <xf numFmtId="4" fontId="17" fillId="0" borderId="34" xfId="0" applyNumberFormat="1" applyFont="1" applyBorder="1" applyAlignment="1" applyProtection="1">
      <alignment horizontal="right" vertical="center" wrapText="1"/>
      <protection locked="0"/>
    </xf>
    <xf numFmtId="0" fontId="3" fillId="13" borderId="16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7" fillId="0" borderId="14" xfId="0" applyNumberFormat="1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 quotePrefix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4" fontId="17" fillId="36" borderId="13" xfId="0" applyNumberFormat="1" applyFont="1" applyFill="1" applyBorder="1" applyAlignment="1" applyProtection="1">
      <alignment vertical="center" wrapText="1"/>
      <protection locked="0"/>
    </xf>
    <xf numFmtId="4" fontId="17" fillId="36" borderId="33" xfId="0" applyNumberFormat="1" applyFont="1" applyFill="1" applyBorder="1" applyAlignment="1" applyProtection="1">
      <alignment vertical="center" wrapText="1"/>
      <protection locked="0"/>
    </xf>
    <xf numFmtId="4" fontId="17" fillId="36" borderId="29" xfId="0" applyNumberFormat="1" applyFont="1" applyFill="1" applyBorder="1" applyAlignment="1" applyProtection="1">
      <alignment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4" fontId="17" fillId="0" borderId="40" xfId="0" applyNumberFormat="1" applyFont="1" applyBorder="1" applyAlignment="1" applyProtection="1">
      <alignment vertical="center" wrapText="1"/>
      <protection locked="0"/>
    </xf>
    <xf numFmtId="4" fontId="17" fillId="36" borderId="40" xfId="0" applyNumberFormat="1" applyFont="1" applyFill="1" applyBorder="1" applyAlignment="1" applyProtection="1">
      <alignment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17" borderId="46" xfId="0" applyNumberFormat="1" applyFont="1" applyFill="1" applyBorder="1" applyAlignment="1" applyProtection="1">
      <alignment horizontal="center" vertical="center" wrapText="1"/>
      <protection/>
    </xf>
    <xf numFmtId="0" fontId="7" fillId="34" borderId="42" xfId="0" applyFont="1" applyFill="1" applyBorder="1" applyAlignment="1" applyProtection="1">
      <alignment horizontal="center" vertical="center" wrapText="1"/>
      <protection/>
    </xf>
    <xf numFmtId="0" fontId="7" fillId="37" borderId="32" xfId="0" applyFont="1" applyFill="1" applyBorder="1" applyAlignment="1" applyProtection="1">
      <alignment horizontal="center" vertical="center" wrapText="1"/>
      <protection/>
    </xf>
    <xf numFmtId="4" fontId="17" fillId="38" borderId="10" xfId="0" applyNumberFormat="1" applyFont="1" applyFill="1" applyBorder="1" applyAlignment="1" applyProtection="1">
      <alignment vertical="center" wrapText="1"/>
      <protection locked="0"/>
    </xf>
    <xf numFmtId="4" fontId="17" fillId="38" borderId="11" xfId="0" applyNumberFormat="1" applyFont="1" applyFill="1" applyBorder="1" applyAlignment="1" applyProtection="1">
      <alignment vertical="center" wrapText="1"/>
      <protection locked="0"/>
    </xf>
    <xf numFmtId="4" fontId="17" fillId="38" borderId="22" xfId="0" applyNumberFormat="1" applyFont="1" applyFill="1" applyBorder="1" applyAlignment="1" applyProtection="1">
      <alignment vertical="center" wrapText="1"/>
      <protection locked="0"/>
    </xf>
    <xf numFmtId="0" fontId="17" fillId="36" borderId="16" xfId="0" applyFont="1" applyFill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center" vertical="center" wrapText="1"/>
      <protection/>
    </xf>
    <xf numFmtId="0" fontId="7" fillId="36" borderId="43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17" fillId="36" borderId="16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Alignment="1">
      <alignment/>
    </xf>
    <xf numFmtId="172" fontId="3" fillId="37" borderId="31" xfId="0" applyNumberFormat="1" applyFont="1" applyFill="1" applyBorder="1" applyAlignment="1" applyProtection="1">
      <alignment vertical="center" wrapText="1"/>
      <protection locked="0"/>
    </xf>
    <xf numFmtId="4" fontId="17" fillId="36" borderId="4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4" xfId="0" applyFont="1" applyBorder="1" applyAlignment="1" applyProtection="1">
      <alignment horizontal="center" vertical="center"/>
      <protection/>
    </xf>
    <xf numFmtId="0" fontId="2" fillId="6" borderId="41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/>
    </xf>
    <xf numFmtId="0" fontId="3" fillId="6" borderId="28" xfId="0" applyFont="1" applyFill="1" applyBorder="1" applyAlignment="1" applyProtection="1">
      <alignment horizontal="center" vertical="center"/>
      <protection/>
    </xf>
    <xf numFmtId="0" fontId="3" fillId="6" borderId="30" xfId="0" applyFont="1" applyFill="1" applyBorder="1" applyAlignment="1" applyProtection="1">
      <alignment horizontal="center" vertical="center"/>
      <protection/>
    </xf>
    <xf numFmtId="0" fontId="3" fillId="6" borderId="42" xfId="0" applyFont="1" applyFill="1" applyBorder="1" applyAlignment="1" applyProtection="1">
      <alignment horizontal="center" vertical="center"/>
      <protection/>
    </xf>
    <xf numFmtId="0" fontId="3" fillId="6" borderId="47" xfId="0" applyFont="1" applyFill="1" applyBorder="1" applyAlignment="1" applyProtection="1">
      <alignment horizontal="center" vertical="center"/>
      <protection/>
    </xf>
    <xf numFmtId="0" fontId="3" fillId="6" borderId="48" xfId="0" applyFont="1" applyFill="1" applyBorder="1" applyAlignment="1" applyProtection="1">
      <alignment horizontal="center" vertical="center"/>
      <protection/>
    </xf>
    <xf numFmtId="0" fontId="3" fillId="6" borderId="40" xfId="0" applyFont="1" applyFill="1" applyBorder="1" applyAlignment="1" applyProtection="1">
      <alignment horizontal="center" vertical="center"/>
      <protection/>
    </xf>
    <xf numFmtId="0" fontId="2" fillId="6" borderId="41" xfId="0" applyFont="1" applyFill="1" applyBorder="1" applyAlignment="1" applyProtection="1">
      <alignment horizontal="center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0" fontId="2" fillId="6" borderId="34" xfId="0" applyFont="1" applyFill="1" applyBorder="1" applyAlignment="1" applyProtection="1">
      <alignment horizontal="center" vertical="center"/>
      <protection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72" fontId="3" fillId="39" borderId="31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05"/>
  <sheetViews>
    <sheetView tabSelected="1" zoomScaleSheetLayoutView="100" workbookViewId="0" topLeftCell="A191">
      <selection activeCell="A196" sqref="A196"/>
    </sheetView>
  </sheetViews>
  <sheetFormatPr defaultColWidth="11.421875" defaultRowHeight="12.75"/>
  <cols>
    <col min="1" max="1" width="19.8515625" style="2" customWidth="1"/>
    <col min="2" max="2" width="20.421875" style="2" customWidth="1"/>
    <col min="3" max="4" width="21.7109375" style="2" customWidth="1"/>
    <col min="5" max="5" width="22.7109375" style="2" customWidth="1"/>
    <col min="6" max="6" width="46.140625" style="54" customWidth="1"/>
    <col min="7" max="7" width="7.00390625" style="2" customWidth="1"/>
    <col min="8" max="8" width="5.421875" style="2" customWidth="1"/>
    <col min="9" max="9" width="5.8515625" style="2" customWidth="1"/>
    <col min="10" max="10" width="11.421875" style="1" customWidth="1"/>
    <col min="12" max="12" width="22.8515625" style="0" customWidth="1"/>
    <col min="13" max="13" width="15.421875" style="0" bestFit="1" customWidth="1"/>
  </cols>
  <sheetData>
    <row r="1" ht="3.75" customHeight="1" hidden="1"/>
    <row r="2" ht="6.75" customHeight="1"/>
    <row r="3" spans="2:9" ht="27.75" customHeight="1">
      <c r="B3" s="255" t="s">
        <v>181</v>
      </c>
      <c r="C3" s="255"/>
      <c r="D3" s="255"/>
      <c r="E3" s="255"/>
      <c r="F3" s="268" t="s">
        <v>150</v>
      </c>
      <c r="G3" s="268"/>
      <c r="H3" s="268"/>
      <c r="I3" s="268"/>
    </row>
    <row r="4" spans="2:9" ht="9.75" customHeight="1" thickBot="1">
      <c r="B4" s="86"/>
      <c r="C4" s="86"/>
      <c r="D4" s="86"/>
      <c r="F4" s="78"/>
      <c r="G4" s="78"/>
      <c r="H4" s="78"/>
      <c r="I4" s="78"/>
    </row>
    <row r="5" spans="1:9" ht="15.75" customHeight="1">
      <c r="A5" s="252" t="s">
        <v>184</v>
      </c>
      <c r="B5" s="265" t="s">
        <v>151</v>
      </c>
      <c r="C5" s="252" t="s">
        <v>182</v>
      </c>
      <c r="D5" s="252" t="s">
        <v>173</v>
      </c>
      <c r="E5" s="252" t="s">
        <v>183</v>
      </c>
      <c r="F5" s="262" t="s">
        <v>138</v>
      </c>
      <c r="G5" s="256" t="s">
        <v>0</v>
      </c>
      <c r="H5" s="257"/>
      <c r="I5" s="258"/>
    </row>
    <row r="6" spans="1:9" ht="16.5" customHeight="1" thickBot="1">
      <c r="A6" s="253"/>
      <c r="B6" s="266"/>
      <c r="C6" s="253"/>
      <c r="D6" s="253"/>
      <c r="E6" s="253"/>
      <c r="F6" s="263"/>
      <c r="G6" s="259"/>
      <c r="H6" s="260"/>
      <c r="I6" s="261"/>
    </row>
    <row r="7" spans="1:9" ht="16.5" customHeight="1" thickBot="1">
      <c r="A7" s="253"/>
      <c r="B7" s="266"/>
      <c r="C7" s="253"/>
      <c r="D7" s="253"/>
      <c r="E7" s="253"/>
      <c r="F7" s="263"/>
      <c r="G7" s="85" t="s">
        <v>54</v>
      </c>
      <c r="H7" s="85" t="s">
        <v>55</v>
      </c>
      <c r="I7" s="85" t="s">
        <v>149</v>
      </c>
    </row>
    <row r="8" spans="1:9" ht="16.5" customHeight="1" thickBot="1">
      <c r="A8" s="253"/>
      <c r="B8" s="266"/>
      <c r="C8" s="253"/>
      <c r="D8" s="253"/>
      <c r="E8" s="253"/>
      <c r="F8" s="263"/>
      <c r="G8" s="80"/>
      <c r="H8" s="81"/>
      <c r="I8" s="82"/>
    </row>
    <row r="9" spans="1:9" ht="11.25" customHeight="1" thickBot="1">
      <c r="A9" s="254"/>
      <c r="B9" s="267"/>
      <c r="C9" s="254"/>
      <c r="D9" s="254"/>
      <c r="E9" s="254"/>
      <c r="F9" s="264"/>
      <c r="G9" s="83" t="s">
        <v>134</v>
      </c>
      <c r="H9" s="83" t="s">
        <v>90</v>
      </c>
      <c r="I9" s="84" t="s">
        <v>91</v>
      </c>
    </row>
    <row r="10" spans="1:12" ht="16.5" customHeight="1">
      <c r="A10" s="13"/>
      <c r="B10" s="13"/>
      <c r="C10" s="36"/>
      <c r="D10" s="36"/>
      <c r="E10" s="13"/>
      <c r="F10" s="202" t="s">
        <v>1</v>
      </c>
      <c r="G10" s="14"/>
      <c r="H10" s="15"/>
      <c r="I10" s="14"/>
      <c r="L10" s="70"/>
    </row>
    <row r="11" spans="1:12" ht="18.75" customHeight="1">
      <c r="A11" s="16"/>
      <c r="B11" s="16"/>
      <c r="C11" s="111"/>
      <c r="D11" s="111"/>
      <c r="E11" s="112"/>
      <c r="F11" s="113" t="s">
        <v>2</v>
      </c>
      <c r="G11" s="17"/>
      <c r="H11" s="18"/>
      <c r="I11" s="17"/>
      <c r="L11" s="70"/>
    </row>
    <row r="12" spans="1:9" ht="18.75" customHeight="1">
      <c r="A12" s="16"/>
      <c r="B12" s="16"/>
      <c r="C12" s="10"/>
      <c r="D12" s="10"/>
      <c r="E12" s="16"/>
      <c r="F12" s="114" t="s">
        <v>3</v>
      </c>
      <c r="G12" s="17"/>
      <c r="H12" s="18"/>
      <c r="I12" s="17"/>
    </row>
    <row r="13" spans="1:12" ht="16.5" customHeight="1">
      <c r="A13" s="16"/>
      <c r="B13" s="16"/>
      <c r="C13" s="10"/>
      <c r="D13" s="10"/>
      <c r="E13" s="16"/>
      <c r="F13" s="114" t="s">
        <v>4</v>
      </c>
      <c r="G13" s="17"/>
      <c r="H13" s="18"/>
      <c r="I13" s="17"/>
      <c r="L13" s="1"/>
    </row>
    <row r="14" spans="1:13" ht="16.5" customHeight="1">
      <c r="A14" s="16"/>
      <c r="B14" s="16"/>
      <c r="C14" s="10"/>
      <c r="D14" s="10"/>
      <c r="E14" s="16"/>
      <c r="F14" s="40" t="s">
        <v>5</v>
      </c>
      <c r="G14" s="48">
        <v>10</v>
      </c>
      <c r="H14" s="12"/>
      <c r="I14" s="159">
        <v>10</v>
      </c>
      <c r="L14" s="1"/>
      <c r="M14" s="70"/>
    </row>
    <row r="15" spans="1:12" ht="16.5" customHeight="1">
      <c r="A15" s="172">
        <f>+E15-C15</f>
        <v>16119763.51</v>
      </c>
      <c r="B15" s="87"/>
      <c r="C15" s="88">
        <v>0</v>
      </c>
      <c r="D15" s="88"/>
      <c r="E15" s="87">
        <v>16119763.51</v>
      </c>
      <c r="F15" s="68" t="s">
        <v>6</v>
      </c>
      <c r="G15" s="8">
        <v>11</v>
      </c>
      <c r="H15" s="160">
        <v>11</v>
      </c>
      <c r="I15" s="8">
        <v>10</v>
      </c>
      <c r="L15" s="1"/>
    </row>
    <row r="16" spans="1:12" ht="16.5" customHeight="1">
      <c r="A16" s="172"/>
      <c r="B16" s="87"/>
      <c r="C16" s="88"/>
      <c r="D16" s="88"/>
      <c r="E16" s="87"/>
      <c r="F16" s="105" t="s">
        <v>7</v>
      </c>
      <c r="G16" s="150">
        <v>12</v>
      </c>
      <c r="H16" s="9"/>
      <c r="I16" s="8"/>
      <c r="L16" s="1"/>
    </row>
    <row r="17" spans="1:9" ht="16.5" customHeight="1">
      <c r="A17" s="172"/>
      <c r="B17" s="87"/>
      <c r="C17" s="88"/>
      <c r="D17" s="88"/>
      <c r="E17" s="87"/>
      <c r="F17" s="105" t="s">
        <v>68</v>
      </c>
      <c r="G17" s="8">
        <v>13</v>
      </c>
      <c r="H17" s="9">
        <v>11</v>
      </c>
      <c r="I17" s="8">
        <v>10</v>
      </c>
    </row>
    <row r="18" spans="1:9" ht="27.75" customHeight="1">
      <c r="A18" s="172">
        <f>+E18-C18</f>
        <v>18696.92</v>
      </c>
      <c r="B18" s="87"/>
      <c r="C18" s="88">
        <v>12103</v>
      </c>
      <c r="D18" s="226"/>
      <c r="E18" s="89">
        <v>30799.92</v>
      </c>
      <c r="F18" s="68" t="s">
        <v>69</v>
      </c>
      <c r="G18" s="8">
        <v>14</v>
      </c>
      <c r="H18" s="9">
        <v>11</v>
      </c>
      <c r="I18" s="8">
        <v>10</v>
      </c>
    </row>
    <row r="19" spans="1:9" ht="16.5" customHeight="1">
      <c r="A19" s="172"/>
      <c r="B19" s="87"/>
      <c r="C19" s="88"/>
      <c r="D19" s="226"/>
      <c r="E19" s="89"/>
      <c r="F19" s="40" t="s">
        <v>8</v>
      </c>
      <c r="G19" s="48">
        <v>20</v>
      </c>
      <c r="H19" s="12"/>
      <c r="I19" s="8"/>
    </row>
    <row r="20" spans="1:9" ht="16.5" customHeight="1">
      <c r="A20" s="172">
        <f>+E20-C20</f>
        <v>6151232.33</v>
      </c>
      <c r="B20" s="87"/>
      <c r="C20" s="88">
        <v>1839096</v>
      </c>
      <c r="D20" s="226"/>
      <c r="E20" s="89">
        <v>7990328.33</v>
      </c>
      <c r="F20" s="68" t="s">
        <v>9</v>
      </c>
      <c r="G20" s="8">
        <v>21</v>
      </c>
      <c r="H20" s="12">
        <v>11</v>
      </c>
      <c r="I20" s="8">
        <v>10</v>
      </c>
    </row>
    <row r="21" spans="1:9" ht="16.5" customHeight="1">
      <c r="A21" s="172">
        <f>+E21-C21</f>
        <v>2471627.37</v>
      </c>
      <c r="B21" s="87"/>
      <c r="C21" s="88">
        <v>0</v>
      </c>
      <c r="D21" s="226"/>
      <c r="E21" s="89">
        <v>2471627.37</v>
      </c>
      <c r="F21" s="68" t="s">
        <v>10</v>
      </c>
      <c r="G21" s="8">
        <v>22</v>
      </c>
      <c r="H21" s="12">
        <v>11</v>
      </c>
      <c r="I21" s="8">
        <v>10</v>
      </c>
    </row>
    <row r="22" spans="1:9" ht="16.5" customHeight="1">
      <c r="A22" s="172">
        <f>+E22-C22</f>
        <v>23220</v>
      </c>
      <c r="B22" s="87"/>
      <c r="C22" s="88">
        <v>0</v>
      </c>
      <c r="D22" s="226"/>
      <c r="E22" s="89">
        <v>23220</v>
      </c>
      <c r="F22" s="68" t="s">
        <v>70</v>
      </c>
      <c r="G22" s="8">
        <v>23</v>
      </c>
      <c r="H22" s="12">
        <v>11</v>
      </c>
      <c r="I22" s="8">
        <v>10</v>
      </c>
    </row>
    <row r="23" spans="1:9" ht="16.5" customHeight="1">
      <c r="A23" s="172">
        <f>+E23-C23</f>
        <v>60215</v>
      </c>
      <c r="B23" s="87"/>
      <c r="C23" s="88">
        <v>0</v>
      </c>
      <c r="D23" s="226"/>
      <c r="E23" s="89">
        <v>60215</v>
      </c>
      <c r="F23" s="68" t="s">
        <v>11</v>
      </c>
      <c r="G23" s="8">
        <v>24</v>
      </c>
      <c r="H23" s="12">
        <v>11</v>
      </c>
      <c r="I23" s="8">
        <v>10</v>
      </c>
    </row>
    <row r="24" spans="1:9" ht="16.5" customHeight="1">
      <c r="A24" s="172">
        <f>+E24-C24</f>
        <v>452110</v>
      </c>
      <c r="B24" s="87"/>
      <c r="C24" s="88">
        <v>0</v>
      </c>
      <c r="D24" s="226"/>
      <c r="E24" s="89">
        <v>452110</v>
      </c>
      <c r="F24" s="68" t="s">
        <v>71</v>
      </c>
      <c r="G24" s="8">
        <v>25</v>
      </c>
      <c r="H24" s="12">
        <v>11</v>
      </c>
      <c r="I24" s="8">
        <v>10</v>
      </c>
    </row>
    <row r="25" spans="1:11" ht="28.5" customHeight="1">
      <c r="A25" s="191"/>
      <c r="B25" s="87"/>
      <c r="C25" s="88"/>
      <c r="D25" s="226"/>
      <c r="E25" s="89"/>
      <c r="F25" s="40" t="s">
        <v>153</v>
      </c>
      <c r="G25" s="48">
        <v>30</v>
      </c>
      <c r="H25" s="12"/>
      <c r="I25" s="8"/>
      <c r="K25" s="1"/>
    </row>
    <row r="26" spans="1:12" ht="28.5" customHeight="1">
      <c r="A26" s="172">
        <f>+E26-C26</f>
        <v>38524.29</v>
      </c>
      <c r="B26" s="87"/>
      <c r="C26" s="88">
        <v>0</v>
      </c>
      <c r="D26" s="226"/>
      <c r="E26" s="89">
        <v>38524.29</v>
      </c>
      <c r="F26" s="104" t="s">
        <v>152</v>
      </c>
      <c r="G26" s="20" t="s">
        <v>53</v>
      </c>
      <c r="H26" s="12">
        <v>11</v>
      </c>
      <c r="I26" s="8">
        <v>10</v>
      </c>
      <c r="J26" s="37"/>
      <c r="K26" s="75"/>
      <c r="L26" s="42"/>
    </row>
    <row r="27" spans="1:9" ht="16.5" customHeight="1">
      <c r="A27" s="172">
        <f>+E27-C27</f>
        <v>272640.57999999996</v>
      </c>
      <c r="B27" s="87"/>
      <c r="C27" s="89">
        <v>177669.6</v>
      </c>
      <c r="D27" s="89"/>
      <c r="E27" s="89">
        <v>450310.18</v>
      </c>
      <c r="F27" s="68" t="s">
        <v>145</v>
      </c>
      <c r="G27" s="20" t="s">
        <v>59</v>
      </c>
      <c r="H27" s="12">
        <v>11</v>
      </c>
      <c r="I27" s="8">
        <v>10</v>
      </c>
    </row>
    <row r="28" spans="1:9" ht="16.5" customHeight="1">
      <c r="A28" s="191"/>
      <c r="B28" s="87"/>
      <c r="C28" s="88"/>
      <c r="D28" s="226"/>
      <c r="E28" s="89"/>
      <c r="F28" s="40" t="s">
        <v>12</v>
      </c>
      <c r="G28" s="8"/>
      <c r="H28" s="160">
        <v>12</v>
      </c>
      <c r="I28" s="8"/>
    </row>
    <row r="29" spans="1:9" ht="16.5" customHeight="1">
      <c r="A29" s="191"/>
      <c r="B29" s="87"/>
      <c r="C29" s="88"/>
      <c r="D29" s="226"/>
      <c r="E29" s="89"/>
      <c r="F29" s="105" t="s">
        <v>5</v>
      </c>
      <c r="G29" s="48">
        <v>10</v>
      </c>
      <c r="H29" s="12"/>
      <c r="I29" s="8"/>
    </row>
    <row r="30" spans="1:9" ht="21.75" customHeight="1">
      <c r="A30" s="172">
        <f aca="true" t="shared" si="0" ref="A30:A36">+E30-C30</f>
        <v>1542945.38</v>
      </c>
      <c r="B30" s="87"/>
      <c r="C30" s="88">
        <v>931040</v>
      </c>
      <c r="D30" s="226"/>
      <c r="E30" s="89">
        <v>2473985.38</v>
      </c>
      <c r="F30" s="68" t="s">
        <v>93</v>
      </c>
      <c r="G30" s="8">
        <v>11</v>
      </c>
      <c r="H30" s="12">
        <v>12</v>
      </c>
      <c r="I30" s="8">
        <v>10</v>
      </c>
    </row>
    <row r="31" spans="1:9" ht="16.5" customHeight="1">
      <c r="A31" s="172">
        <f t="shared" si="0"/>
        <v>3728804.19</v>
      </c>
      <c r="B31" s="87"/>
      <c r="C31" s="90">
        <v>194100</v>
      </c>
      <c r="D31" s="227"/>
      <c r="E31" s="91">
        <v>3922904.19</v>
      </c>
      <c r="F31" s="106" t="s">
        <v>13</v>
      </c>
      <c r="G31" s="29">
        <v>12</v>
      </c>
      <c r="H31" s="28">
        <v>12</v>
      </c>
      <c r="I31" s="29">
        <v>10</v>
      </c>
    </row>
    <row r="32" spans="1:9" ht="16.5" customHeight="1">
      <c r="A32" s="172">
        <f t="shared" si="0"/>
        <v>132420.28</v>
      </c>
      <c r="B32" s="87"/>
      <c r="C32" s="92">
        <v>0</v>
      </c>
      <c r="D32" s="228"/>
      <c r="E32" s="93">
        <v>132420.28</v>
      </c>
      <c r="F32" s="103" t="s">
        <v>14</v>
      </c>
      <c r="G32" s="7">
        <v>13</v>
      </c>
      <c r="H32" s="37">
        <v>12</v>
      </c>
      <c r="I32" s="7">
        <v>10</v>
      </c>
    </row>
    <row r="33" spans="1:9" ht="16.5" customHeight="1" thickBot="1">
      <c r="A33" s="173">
        <f t="shared" si="0"/>
        <v>342304.60999999987</v>
      </c>
      <c r="B33" s="102"/>
      <c r="C33" s="176">
        <v>2421204.04</v>
      </c>
      <c r="D33" s="177"/>
      <c r="E33" s="177">
        <v>2763508.65</v>
      </c>
      <c r="F33" s="107" t="s">
        <v>15</v>
      </c>
      <c r="G33" s="178">
        <v>14</v>
      </c>
      <c r="H33" s="179">
        <v>12</v>
      </c>
      <c r="I33" s="179">
        <v>10</v>
      </c>
    </row>
    <row r="34" spans="1:9" ht="16.5" customHeight="1">
      <c r="A34" s="168">
        <f t="shared" si="0"/>
        <v>157188.85</v>
      </c>
      <c r="B34" s="181"/>
      <c r="C34" s="181">
        <v>0</v>
      </c>
      <c r="D34" s="182"/>
      <c r="E34" s="182">
        <v>157188.85</v>
      </c>
      <c r="F34" s="183" t="s">
        <v>154</v>
      </c>
      <c r="G34" s="184">
        <v>15</v>
      </c>
      <c r="H34" s="184">
        <v>12</v>
      </c>
      <c r="I34" s="184">
        <v>10</v>
      </c>
    </row>
    <row r="35" spans="1:9" ht="16.5" customHeight="1">
      <c r="A35" s="172">
        <f t="shared" si="0"/>
        <v>721534.42</v>
      </c>
      <c r="B35" s="96"/>
      <c r="C35" s="96"/>
      <c r="D35" s="238"/>
      <c r="E35" s="93">
        <v>721534.42</v>
      </c>
      <c r="F35" s="103" t="s">
        <v>16</v>
      </c>
      <c r="G35" s="7">
        <v>16</v>
      </c>
      <c r="H35" s="7">
        <v>12</v>
      </c>
      <c r="I35" s="7">
        <v>10</v>
      </c>
    </row>
    <row r="36" spans="1:11" ht="16.5" customHeight="1">
      <c r="A36" s="172">
        <f t="shared" si="0"/>
        <v>3050939.5</v>
      </c>
      <c r="B36" s="95"/>
      <c r="C36" s="96">
        <v>0</v>
      </c>
      <c r="D36" s="93"/>
      <c r="E36" s="93">
        <v>3050939.5</v>
      </c>
      <c r="F36" s="103" t="s">
        <v>17</v>
      </c>
      <c r="G36" s="37">
        <v>17</v>
      </c>
      <c r="H36" s="7">
        <v>12</v>
      </c>
      <c r="I36" s="30">
        <v>10</v>
      </c>
      <c r="K36" s="70"/>
    </row>
    <row r="37" spans="1:9" ht="16.5" customHeight="1">
      <c r="A37" s="193"/>
      <c r="B37" s="95"/>
      <c r="C37" s="95"/>
      <c r="D37" s="97"/>
      <c r="E37" s="97"/>
      <c r="F37" s="43" t="s">
        <v>18</v>
      </c>
      <c r="G37" s="151">
        <v>20</v>
      </c>
      <c r="H37" s="23"/>
      <c r="I37" s="25"/>
    </row>
    <row r="38" spans="1:9" ht="31.5" customHeight="1">
      <c r="A38" s="172">
        <f>+E38-C38</f>
        <v>265685.84</v>
      </c>
      <c r="B38" s="87"/>
      <c r="C38" s="87">
        <v>0</v>
      </c>
      <c r="D38" s="89"/>
      <c r="E38" s="89">
        <v>265685.84</v>
      </c>
      <c r="F38" s="103" t="s">
        <v>112</v>
      </c>
      <c r="G38" s="161">
        <v>21</v>
      </c>
      <c r="H38" s="162">
        <v>12</v>
      </c>
      <c r="I38" s="24">
        <v>10</v>
      </c>
    </row>
    <row r="39" spans="1:9" ht="23.25" customHeight="1">
      <c r="A39" s="191"/>
      <c r="B39" s="87"/>
      <c r="C39" s="87"/>
      <c r="D39" s="89"/>
      <c r="E39" s="89"/>
      <c r="F39" s="43" t="s">
        <v>111</v>
      </c>
      <c r="G39" s="161"/>
      <c r="H39" s="163">
        <v>13</v>
      </c>
      <c r="I39" s="24"/>
    </row>
    <row r="40" spans="1:12" ht="16.5" customHeight="1">
      <c r="A40" s="172">
        <f aca="true" t="shared" si="1" ref="A40:A46">+E40-C40</f>
        <v>33495716.130000003</v>
      </c>
      <c r="B40" s="87"/>
      <c r="C40" s="98">
        <v>45378694.93</v>
      </c>
      <c r="D40" s="239"/>
      <c r="E40" s="89">
        <v>78874411.06</v>
      </c>
      <c r="F40" s="103" t="s">
        <v>164</v>
      </c>
      <c r="G40" s="46">
        <v>11</v>
      </c>
      <c r="H40" s="8">
        <v>13</v>
      </c>
      <c r="I40" s="24">
        <v>10</v>
      </c>
      <c r="L40" s="69"/>
    </row>
    <row r="41" spans="1:9" ht="29.25" customHeight="1">
      <c r="A41" s="172">
        <f>+E41-C41-B41</f>
        <v>52315003.97</v>
      </c>
      <c r="B41" s="87">
        <v>4941356.09</v>
      </c>
      <c r="C41" s="89">
        <v>47522799.56</v>
      </c>
      <c r="D41" s="239"/>
      <c r="E41" s="89">
        <v>104779159.62</v>
      </c>
      <c r="F41" s="196" t="s">
        <v>163</v>
      </c>
      <c r="G41" s="46">
        <v>12</v>
      </c>
      <c r="H41" s="8">
        <v>13</v>
      </c>
      <c r="I41" s="24">
        <v>10</v>
      </c>
    </row>
    <row r="42" spans="1:9" ht="30">
      <c r="A42" s="172">
        <f>+E42-C42-B42</f>
        <v>202475443.36</v>
      </c>
      <c r="B42" s="89">
        <v>23000000</v>
      </c>
      <c r="C42" s="91">
        <v>75622773.25</v>
      </c>
      <c r="D42" s="240"/>
      <c r="E42" s="91">
        <v>301098216.61</v>
      </c>
      <c r="F42" s="196" t="s">
        <v>165</v>
      </c>
      <c r="G42" s="47">
        <v>13</v>
      </c>
      <c r="H42" s="8">
        <v>13</v>
      </c>
      <c r="I42" s="24">
        <v>10</v>
      </c>
    </row>
    <row r="43" spans="1:9" ht="18.75">
      <c r="A43" s="172">
        <f t="shared" si="1"/>
        <v>0</v>
      </c>
      <c r="B43" s="87"/>
      <c r="C43" s="117"/>
      <c r="D43" s="118"/>
      <c r="E43" s="118"/>
      <c r="F43" s="116" t="s">
        <v>86</v>
      </c>
      <c r="G43" s="119">
        <v>14</v>
      </c>
      <c r="H43" s="120">
        <v>13</v>
      </c>
      <c r="I43" s="121">
        <v>10</v>
      </c>
    </row>
    <row r="44" spans="1:9" ht="18.75">
      <c r="A44" s="172">
        <f t="shared" si="1"/>
        <v>0</v>
      </c>
      <c r="B44" s="87"/>
      <c r="C44" s="117"/>
      <c r="D44" s="118"/>
      <c r="E44" s="118"/>
      <c r="F44" s="203" t="s">
        <v>155</v>
      </c>
      <c r="G44" s="122">
        <v>15</v>
      </c>
      <c r="H44" s="123" t="s">
        <v>67</v>
      </c>
      <c r="I44" s="121">
        <v>10</v>
      </c>
    </row>
    <row r="45" spans="1:9" ht="18.75">
      <c r="A45" s="172">
        <f t="shared" si="1"/>
        <v>0</v>
      </c>
      <c r="B45" s="87"/>
      <c r="C45" s="117"/>
      <c r="D45" s="118"/>
      <c r="E45" s="118"/>
      <c r="F45" s="204" t="s">
        <v>174</v>
      </c>
      <c r="G45" s="122">
        <v>16</v>
      </c>
      <c r="H45" s="123" t="s">
        <v>67</v>
      </c>
      <c r="I45" s="121">
        <v>10</v>
      </c>
    </row>
    <row r="46" spans="1:9" ht="18.75">
      <c r="A46" s="172">
        <f t="shared" si="1"/>
        <v>0</v>
      </c>
      <c r="B46" s="87"/>
      <c r="C46" s="117"/>
      <c r="D46" s="118"/>
      <c r="E46" s="118"/>
      <c r="F46" s="203" t="s">
        <v>171</v>
      </c>
      <c r="G46" s="122">
        <v>17</v>
      </c>
      <c r="H46" s="123" t="s">
        <v>67</v>
      </c>
      <c r="I46" s="121">
        <v>10</v>
      </c>
    </row>
    <row r="47" spans="1:13" ht="18.75">
      <c r="A47" s="170"/>
      <c r="B47" s="96"/>
      <c r="C47" s="117"/>
      <c r="D47" s="118"/>
      <c r="E47" s="118"/>
      <c r="F47" s="124" t="s">
        <v>146</v>
      </c>
      <c r="G47" s="125"/>
      <c r="H47" s="163">
        <v>14</v>
      </c>
      <c r="I47" s="125"/>
      <c r="M47" s="69"/>
    </row>
    <row r="48" spans="1:13" ht="18.75">
      <c r="A48" s="172">
        <f>+E48-C48</f>
        <v>0</v>
      </c>
      <c r="B48" s="96"/>
      <c r="C48" s="117"/>
      <c r="D48" s="118"/>
      <c r="E48" s="118"/>
      <c r="F48" s="116" t="s">
        <v>146</v>
      </c>
      <c r="G48" s="145">
        <v>11</v>
      </c>
      <c r="H48" s="152">
        <v>14</v>
      </c>
      <c r="I48" s="125">
        <v>10</v>
      </c>
      <c r="M48" s="69"/>
    </row>
    <row r="49" spans="1:13" ht="18.75">
      <c r="A49" s="172">
        <f>+E49-C49</f>
        <v>0</v>
      </c>
      <c r="B49" s="96"/>
      <c r="C49" s="117"/>
      <c r="D49" s="118"/>
      <c r="E49" s="118"/>
      <c r="F49" s="116" t="s">
        <v>178</v>
      </c>
      <c r="G49" s="145">
        <v>12</v>
      </c>
      <c r="H49" s="152">
        <v>14</v>
      </c>
      <c r="I49" s="125">
        <v>10</v>
      </c>
      <c r="M49" s="69"/>
    </row>
    <row r="50" spans="1:13" ht="19.5" thickBot="1">
      <c r="A50" s="173">
        <f>+E50-C50</f>
        <v>313302.3100000024</v>
      </c>
      <c r="B50" s="102"/>
      <c r="C50" s="102">
        <v>62863024.54</v>
      </c>
      <c r="D50" s="174"/>
      <c r="E50" s="174">
        <v>63176326.85</v>
      </c>
      <c r="F50" s="116" t="s">
        <v>123</v>
      </c>
      <c r="G50" s="126">
        <v>11</v>
      </c>
      <c r="H50" s="146" t="s">
        <v>122</v>
      </c>
      <c r="I50" s="126">
        <v>10</v>
      </c>
      <c r="L50">
        <v>92696948.65</v>
      </c>
      <c r="M50" s="69"/>
    </row>
    <row r="51" spans="1:12" ht="33" customHeight="1" thickBot="1">
      <c r="A51" s="200">
        <f>SUM(A15:A50)</f>
        <v>324149318.84000003</v>
      </c>
      <c r="B51" s="99">
        <f>SUM(B15:B50)</f>
        <v>27941356.09</v>
      </c>
      <c r="C51" s="99">
        <f>SUM(C15:C50)</f>
        <v>236962504.92</v>
      </c>
      <c r="D51" s="99">
        <f>SUM(D15:D50)</f>
        <v>0</v>
      </c>
      <c r="E51" s="99">
        <f>SUM(E15:E50)</f>
        <v>589053179.85</v>
      </c>
      <c r="F51" s="166" t="s">
        <v>139</v>
      </c>
      <c r="G51" s="63"/>
      <c r="H51" s="64"/>
      <c r="I51" s="229"/>
      <c r="L51" s="205">
        <f>+C50+C43+C42+C41+C35+C33+C30+C21+C20+C18</f>
        <v>191212040.39</v>
      </c>
    </row>
    <row r="52" spans="1:12" ht="16.5" customHeight="1">
      <c r="A52" s="168"/>
      <c r="B52" s="100"/>
      <c r="C52" s="100"/>
      <c r="D52" s="101"/>
      <c r="E52" s="101"/>
      <c r="F52" s="44" t="s">
        <v>20</v>
      </c>
      <c r="G52" s="21"/>
      <c r="H52" s="22"/>
      <c r="I52" s="159">
        <v>20</v>
      </c>
      <c r="L52" s="205">
        <f>+L50-L51</f>
        <v>-98515091.73999998</v>
      </c>
    </row>
    <row r="53" spans="1:13" ht="16.5" customHeight="1">
      <c r="A53" s="172"/>
      <c r="B53" s="87"/>
      <c r="C53" s="87"/>
      <c r="D53" s="89"/>
      <c r="E53" s="89"/>
      <c r="F53" s="68" t="s">
        <v>21</v>
      </c>
      <c r="G53" s="8"/>
      <c r="H53" s="163">
        <v>10</v>
      </c>
      <c r="I53" s="8"/>
      <c r="L53" s="70"/>
      <c r="M53" s="70"/>
    </row>
    <row r="54" spans="1:9" ht="16.5" customHeight="1">
      <c r="A54" s="172"/>
      <c r="B54" s="87"/>
      <c r="C54" s="87"/>
      <c r="D54" s="89"/>
      <c r="E54" s="89"/>
      <c r="F54" s="68" t="s">
        <v>4</v>
      </c>
      <c r="G54" s="8"/>
      <c r="H54" s="12"/>
      <c r="I54" s="8"/>
    </row>
    <row r="55" spans="1:9" ht="16.5" customHeight="1">
      <c r="A55" s="172"/>
      <c r="B55" s="87"/>
      <c r="C55" s="87"/>
      <c r="D55" s="89"/>
      <c r="E55" s="89"/>
      <c r="F55" s="40" t="s">
        <v>5</v>
      </c>
      <c r="G55" s="8">
        <v>10</v>
      </c>
      <c r="H55" s="12">
        <v>11</v>
      </c>
      <c r="I55" s="8"/>
    </row>
    <row r="56" spans="1:9" ht="16.5" customHeight="1">
      <c r="A56" s="172"/>
      <c r="B56" s="87"/>
      <c r="C56" s="87"/>
      <c r="D56" s="89"/>
      <c r="E56" s="89"/>
      <c r="F56" s="68" t="s">
        <v>7</v>
      </c>
      <c r="G56" s="8">
        <v>12</v>
      </c>
      <c r="H56" s="12">
        <v>11</v>
      </c>
      <c r="I56" s="8">
        <v>20</v>
      </c>
    </row>
    <row r="57" spans="1:9" ht="28.5" customHeight="1" thickBot="1">
      <c r="A57" s="173">
        <f>+E57-C57</f>
        <v>11924.5</v>
      </c>
      <c r="B57" s="102"/>
      <c r="C57" s="102"/>
      <c r="D57" s="174"/>
      <c r="E57" s="174">
        <v>11924.5</v>
      </c>
      <c r="F57" s="199" t="s">
        <v>69</v>
      </c>
      <c r="G57" s="26">
        <v>13</v>
      </c>
      <c r="H57" s="212">
        <v>11</v>
      </c>
      <c r="I57" s="26">
        <v>20</v>
      </c>
    </row>
    <row r="58" spans="1:9" ht="21" customHeight="1">
      <c r="A58" s="168"/>
      <c r="B58" s="100"/>
      <c r="C58" s="100"/>
      <c r="D58" s="101"/>
      <c r="E58" s="101"/>
      <c r="F58" s="215" t="s">
        <v>45</v>
      </c>
      <c r="G58" s="21">
        <v>12</v>
      </c>
      <c r="H58" s="22">
        <v>11</v>
      </c>
      <c r="I58" s="21">
        <v>20</v>
      </c>
    </row>
    <row r="59" spans="1:9" ht="16.5" customHeight="1">
      <c r="A59" s="172">
        <f>+E59-C59</f>
        <v>935732.22</v>
      </c>
      <c r="B59" s="87"/>
      <c r="C59" s="87"/>
      <c r="D59" s="89"/>
      <c r="E59" s="93">
        <v>935732.22</v>
      </c>
      <c r="F59" s="68" t="s">
        <v>81</v>
      </c>
      <c r="G59" s="20" t="s">
        <v>48</v>
      </c>
      <c r="H59" s="12">
        <v>11</v>
      </c>
      <c r="I59" s="8">
        <v>20</v>
      </c>
    </row>
    <row r="60" spans="1:9" ht="16.5" customHeight="1">
      <c r="A60" s="172">
        <f>+E60-C60</f>
        <v>0</v>
      </c>
      <c r="B60" s="87"/>
      <c r="C60" s="87"/>
      <c r="D60" s="89"/>
      <c r="E60" s="89"/>
      <c r="F60" s="68" t="s">
        <v>94</v>
      </c>
      <c r="G60" s="8" t="s">
        <v>22</v>
      </c>
      <c r="H60" s="12">
        <v>11</v>
      </c>
      <c r="I60" s="8">
        <v>20</v>
      </c>
    </row>
    <row r="61" spans="1:9" ht="16.5" customHeight="1">
      <c r="A61" s="169"/>
      <c r="B61" s="94"/>
      <c r="C61" s="94"/>
      <c r="D61" s="91"/>
      <c r="E61" s="91"/>
      <c r="F61" s="213" t="s">
        <v>12</v>
      </c>
      <c r="G61" s="29"/>
      <c r="H61" s="214">
        <v>12</v>
      </c>
      <c r="I61" s="29"/>
    </row>
    <row r="62" spans="1:9" ht="16.5" customHeight="1">
      <c r="A62" s="171"/>
      <c r="B62" s="95"/>
      <c r="C62" s="95"/>
      <c r="D62" s="97"/>
      <c r="E62" s="97"/>
      <c r="F62" s="108" t="s">
        <v>95</v>
      </c>
      <c r="G62" s="23">
        <v>10</v>
      </c>
      <c r="H62" s="207">
        <v>12</v>
      </c>
      <c r="I62" s="23">
        <v>20</v>
      </c>
    </row>
    <row r="63" spans="1:9" ht="16.5" customHeight="1">
      <c r="A63" s="169"/>
      <c r="B63" s="94"/>
      <c r="C63" s="94"/>
      <c r="D63" s="91"/>
      <c r="E63" s="91"/>
      <c r="F63" s="106" t="s">
        <v>13</v>
      </c>
      <c r="G63" s="208" t="s">
        <v>23</v>
      </c>
      <c r="H63" s="28">
        <v>12</v>
      </c>
      <c r="I63" s="29">
        <v>20</v>
      </c>
    </row>
    <row r="64" spans="1:10" s="245" customFormat="1" ht="16.5" customHeight="1">
      <c r="A64" s="193">
        <f>+E64-C64</f>
        <v>228982</v>
      </c>
      <c r="B64" s="97"/>
      <c r="C64" s="97"/>
      <c r="D64" s="97"/>
      <c r="E64" s="97">
        <v>228982</v>
      </c>
      <c r="F64" s="241" t="s">
        <v>14</v>
      </c>
      <c r="G64" s="242">
        <v>12</v>
      </c>
      <c r="H64" s="243">
        <v>12</v>
      </c>
      <c r="I64" s="242">
        <v>20</v>
      </c>
      <c r="J64" s="244"/>
    </row>
    <row r="65" spans="1:9" ht="16.5" customHeight="1">
      <c r="A65" s="169"/>
      <c r="B65" s="94"/>
      <c r="C65" s="94"/>
      <c r="D65" s="91"/>
      <c r="E65" s="91"/>
      <c r="F65" s="106" t="s">
        <v>154</v>
      </c>
      <c r="G65" s="29">
        <v>13</v>
      </c>
      <c r="H65" s="28">
        <v>12</v>
      </c>
      <c r="I65" s="29">
        <v>20</v>
      </c>
    </row>
    <row r="66" spans="1:9" ht="20.25" customHeight="1">
      <c r="A66" s="170"/>
      <c r="B66" s="96"/>
      <c r="C66" s="96"/>
      <c r="D66" s="93"/>
      <c r="E66" s="93"/>
      <c r="F66" s="57" t="s">
        <v>162</v>
      </c>
      <c r="G66" s="7">
        <v>20</v>
      </c>
      <c r="H66" s="37">
        <v>12</v>
      </c>
      <c r="I66" s="7">
        <v>20</v>
      </c>
    </row>
    <row r="67" spans="1:9" ht="16.5" customHeight="1">
      <c r="A67" s="170"/>
      <c r="B67" s="96"/>
      <c r="C67" s="96"/>
      <c r="D67" s="93"/>
      <c r="E67" s="93"/>
      <c r="F67" s="129" t="s">
        <v>24</v>
      </c>
      <c r="G67" s="7"/>
      <c r="H67" s="7">
        <v>20</v>
      </c>
      <c r="I67" s="7"/>
    </row>
    <row r="68" spans="1:9" ht="16.5" customHeight="1">
      <c r="A68" s="171"/>
      <c r="B68" s="95"/>
      <c r="C68" s="95"/>
      <c r="D68" s="97"/>
      <c r="E68" s="97"/>
      <c r="F68" s="133" t="s">
        <v>4</v>
      </c>
      <c r="G68" s="23"/>
      <c r="H68" s="23">
        <v>21</v>
      </c>
      <c r="I68" s="23"/>
    </row>
    <row r="69" spans="1:9" ht="16.5" customHeight="1">
      <c r="A69" s="193"/>
      <c r="B69" s="87"/>
      <c r="C69" s="96"/>
      <c r="D69" s="93"/>
      <c r="E69" s="93"/>
      <c r="F69" s="7" t="s">
        <v>87</v>
      </c>
      <c r="G69" s="7" t="s">
        <v>22</v>
      </c>
      <c r="H69" s="37">
        <v>12</v>
      </c>
      <c r="I69" s="7">
        <v>20</v>
      </c>
    </row>
    <row r="70" spans="1:9" ht="17.25" customHeight="1">
      <c r="A70" s="169"/>
      <c r="B70" s="94"/>
      <c r="C70" s="94"/>
      <c r="D70" s="91"/>
      <c r="E70" s="91"/>
      <c r="F70" s="127" t="s">
        <v>7</v>
      </c>
      <c r="G70" s="153">
        <v>20</v>
      </c>
      <c r="H70" s="28"/>
      <c r="I70" s="29"/>
    </row>
    <row r="71" spans="1:9" ht="16.5" customHeight="1">
      <c r="A71" s="172">
        <f>+E71-C71</f>
        <v>223155.39</v>
      </c>
      <c r="B71" s="94"/>
      <c r="C71" s="117"/>
      <c r="D71" s="118"/>
      <c r="E71" s="93">
        <v>223155.39</v>
      </c>
      <c r="F71" s="116" t="s">
        <v>72</v>
      </c>
      <c r="G71" s="51">
        <v>21</v>
      </c>
      <c r="H71" s="51">
        <v>21</v>
      </c>
      <c r="I71" s="128">
        <v>20</v>
      </c>
    </row>
    <row r="72" spans="1:9" ht="26.25" customHeight="1">
      <c r="A72" s="172">
        <f>+E72-C72</f>
        <v>2704606.75</v>
      </c>
      <c r="B72" s="95"/>
      <c r="C72" s="96"/>
      <c r="D72" s="93"/>
      <c r="E72" s="93">
        <v>2704606.75</v>
      </c>
      <c r="F72" s="103" t="s">
        <v>96</v>
      </c>
      <c r="G72" s="7">
        <v>22</v>
      </c>
      <c r="H72" s="7">
        <v>21</v>
      </c>
      <c r="I72" s="30">
        <v>20</v>
      </c>
    </row>
    <row r="73" spans="1:9" ht="28.5" customHeight="1">
      <c r="A73" s="172">
        <f>+E73-C73</f>
        <v>4807095.9</v>
      </c>
      <c r="B73" s="87"/>
      <c r="C73" s="96">
        <v>724569.09</v>
      </c>
      <c r="D73" s="93"/>
      <c r="E73" s="93">
        <v>5531664.99</v>
      </c>
      <c r="F73" s="129" t="s">
        <v>97</v>
      </c>
      <c r="G73" s="35" t="s">
        <v>61</v>
      </c>
      <c r="H73" s="7">
        <v>21</v>
      </c>
      <c r="I73" s="30">
        <v>20</v>
      </c>
    </row>
    <row r="74" spans="1:9" ht="30" customHeight="1">
      <c r="A74" s="172">
        <f>+E74-C74</f>
        <v>1167161.08</v>
      </c>
      <c r="B74" s="87"/>
      <c r="C74" s="95"/>
      <c r="D74" s="97"/>
      <c r="E74" s="97">
        <v>1167161.08</v>
      </c>
      <c r="F74" s="108" t="s">
        <v>98</v>
      </c>
      <c r="G74" s="32" t="s">
        <v>53</v>
      </c>
      <c r="H74" s="23">
        <v>21</v>
      </c>
      <c r="I74" s="25">
        <v>20</v>
      </c>
    </row>
    <row r="75" spans="1:9" ht="36.75" customHeight="1">
      <c r="A75" s="172">
        <f>+E75-C75</f>
        <v>1010335.8400000001</v>
      </c>
      <c r="B75" s="87"/>
      <c r="C75" s="87">
        <v>399565.2</v>
      </c>
      <c r="D75" s="89"/>
      <c r="E75" s="89">
        <v>1409901.04</v>
      </c>
      <c r="F75" s="68" t="s">
        <v>97</v>
      </c>
      <c r="G75" s="20" t="s">
        <v>60</v>
      </c>
      <c r="H75" s="8">
        <v>21</v>
      </c>
      <c r="I75" s="24">
        <v>20</v>
      </c>
    </row>
    <row r="76" spans="1:9" ht="16.5" customHeight="1">
      <c r="A76" s="172"/>
      <c r="B76" s="87"/>
      <c r="C76" s="87"/>
      <c r="D76" s="89"/>
      <c r="E76" s="130"/>
      <c r="F76" s="131" t="s">
        <v>12</v>
      </c>
      <c r="G76" s="8"/>
      <c r="H76" s="11">
        <v>22</v>
      </c>
      <c r="I76" s="24"/>
    </row>
    <row r="77" spans="1:9" ht="16.5" customHeight="1">
      <c r="A77" s="172"/>
      <c r="B77" s="87"/>
      <c r="C77" s="87"/>
      <c r="D77" s="89"/>
      <c r="E77" s="130"/>
      <c r="F77" s="114" t="s">
        <v>113</v>
      </c>
      <c r="G77" s="48">
        <v>10</v>
      </c>
      <c r="H77" s="8"/>
      <c r="I77" s="24"/>
    </row>
    <row r="78" spans="1:9" ht="17.25" customHeight="1">
      <c r="A78" s="172">
        <f>+E78-C78</f>
        <v>12000</v>
      </c>
      <c r="B78" s="87"/>
      <c r="C78" s="87"/>
      <c r="D78" s="89"/>
      <c r="E78" s="89">
        <v>12000</v>
      </c>
      <c r="F78" s="114" t="s">
        <v>127</v>
      </c>
      <c r="G78" s="20" t="s">
        <v>67</v>
      </c>
      <c r="H78" s="8">
        <v>22</v>
      </c>
      <c r="I78" s="24">
        <v>20</v>
      </c>
    </row>
    <row r="79" spans="1:9" ht="17.25" customHeight="1">
      <c r="A79" s="172"/>
      <c r="B79" s="87"/>
      <c r="C79" s="87"/>
      <c r="D79" s="89"/>
      <c r="E79" s="89"/>
      <c r="F79" s="131" t="s">
        <v>26</v>
      </c>
      <c r="G79" s="20">
        <v>21</v>
      </c>
      <c r="H79" s="8"/>
      <c r="I79" s="24"/>
    </row>
    <row r="80" spans="1:9" ht="15.75" customHeight="1">
      <c r="A80" s="172">
        <f>+E80-C80</f>
        <v>82085</v>
      </c>
      <c r="B80" s="87"/>
      <c r="C80" s="87"/>
      <c r="D80" s="89"/>
      <c r="E80" s="89">
        <v>82085</v>
      </c>
      <c r="F80" s="114" t="s">
        <v>13</v>
      </c>
      <c r="G80" s="8">
        <v>21</v>
      </c>
      <c r="H80" s="8">
        <v>22</v>
      </c>
      <c r="I80" s="24">
        <v>20</v>
      </c>
    </row>
    <row r="81" spans="1:9" ht="17.25" customHeight="1">
      <c r="A81" s="172"/>
      <c r="B81" s="87"/>
      <c r="C81" s="87"/>
      <c r="D81" s="89"/>
      <c r="E81" s="89"/>
      <c r="F81" s="131" t="s">
        <v>156</v>
      </c>
      <c r="G81" s="8"/>
      <c r="H81" s="8">
        <v>30</v>
      </c>
      <c r="I81" s="24"/>
    </row>
    <row r="82" spans="1:9" ht="18.75" customHeight="1">
      <c r="A82" s="172"/>
      <c r="B82" s="87"/>
      <c r="C82" s="87"/>
      <c r="D82" s="89"/>
      <c r="E82" s="89"/>
      <c r="F82" s="114" t="s">
        <v>100</v>
      </c>
      <c r="G82" s="8"/>
      <c r="H82" s="8">
        <v>31</v>
      </c>
      <c r="I82" s="24"/>
    </row>
    <row r="83" spans="1:9" ht="15" customHeight="1" thickBot="1">
      <c r="A83" s="173"/>
      <c r="B83" s="102"/>
      <c r="C83" s="102"/>
      <c r="D83" s="174"/>
      <c r="E83" s="174"/>
      <c r="F83" s="137" t="s">
        <v>114</v>
      </c>
      <c r="G83" s="175" t="s">
        <v>48</v>
      </c>
      <c r="H83" s="34" t="s">
        <v>53</v>
      </c>
      <c r="I83" s="27">
        <v>20</v>
      </c>
    </row>
    <row r="84" spans="1:10" s="50" customFormat="1" ht="17.25" customHeight="1">
      <c r="A84" s="168">
        <f>+E84-C84</f>
        <v>2603679.7399999993</v>
      </c>
      <c r="B84" s="216"/>
      <c r="C84" s="216">
        <v>2003818.61</v>
      </c>
      <c r="D84" s="101"/>
      <c r="E84" s="101">
        <v>4607498.35</v>
      </c>
      <c r="F84" s="217" t="s">
        <v>137</v>
      </c>
      <c r="G84" s="218" t="s">
        <v>22</v>
      </c>
      <c r="H84" s="219" t="s">
        <v>53</v>
      </c>
      <c r="I84" s="220">
        <v>20</v>
      </c>
      <c r="J84" s="49"/>
    </row>
    <row r="85" spans="1:9" ht="37.5" customHeight="1">
      <c r="A85" s="172"/>
      <c r="B85" s="87"/>
      <c r="C85" s="87"/>
      <c r="D85" s="89"/>
      <c r="E85" s="89"/>
      <c r="F85" s="109" t="s">
        <v>99</v>
      </c>
      <c r="G85" s="20" t="s">
        <v>53</v>
      </c>
      <c r="H85" s="19" t="s">
        <v>53</v>
      </c>
      <c r="I85" s="24">
        <v>20</v>
      </c>
    </row>
    <row r="86" spans="1:9" ht="37.5" customHeight="1">
      <c r="A86" s="172">
        <f>+E86-C86</f>
        <v>147490.67</v>
      </c>
      <c r="B86" s="87"/>
      <c r="C86" s="87"/>
      <c r="D86" s="89"/>
      <c r="E86" s="89">
        <v>147490.67</v>
      </c>
      <c r="F86" s="109" t="s">
        <v>124</v>
      </c>
      <c r="G86" s="20" t="s">
        <v>60</v>
      </c>
      <c r="H86" s="19" t="s">
        <v>53</v>
      </c>
      <c r="I86" s="24">
        <v>20</v>
      </c>
    </row>
    <row r="87" spans="1:9" ht="37.5" customHeight="1">
      <c r="A87" s="169"/>
      <c r="B87" s="94"/>
      <c r="C87" s="94"/>
      <c r="D87" s="91"/>
      <c r="E87" s="91"/>
      <c r="F87" s="132" t="s">
        <v>115</v>
      </c>
      <c r="G87" s="31"/>
      <c r="H87" s="52">
        <v>32</v>
      </c>
      <c r="I87" s="33"/>
    </row>
    <row r="88" spans="1:9" ht="37.5" customHeight="1">
      <c r="A88" s="170"/>
      <c r="B88" s="96"/>
      <c r="C88" s="96"/>
      <c r="D88" s="93"/>
      <c r="E88" s="93"/>
      <c r="F88" s="225" t="s">
        <v>128</v>
      </c>
      <c r="G88" s="35">
        <v>10</v>
      </c>
      <c r="H88" s="195"/>
      <c r="I88" s="30"/>
    </row>
    <row r="89" spans="1:9" ht="33" customHeight="1">
      <c r="A89" s="171">
        <f>+E89-C89</f>
        <v>930985.97</v>
      </c>
      <c r="B89" s="96"/>
      <c r="C89" s="96"/>
      <c r="D89" s="93"/>
      <c r="E89" s="93">
        <v>930985.97</v>
      </c>
      <c r="F89" s="103" t="s">
        <v>19</v>
      </c>
      <c r="G89" s="35" t="s">
        <v>23</v>
      </c>
      <c r="H89" s="7">
        <v>32</v>
      </c>
      <c r="I89" s="30">
        <v>20</v>
      </c>
    </row>
    <row r="90" spans="1:12" ht="33" customHeight="1">
      <c r="A90" s="172">
        <f>+E90-C90</f>
        <v>509354.8</v>
      </c>
      <c r="B90" s="96"/>
      <c r="C90" s="96"/>
      <c r="D90" s="93"/>
      <c r="E90" s="93">
        <v>509354.8</v>
      </c>
      <c r="F90" s="103" t="s">
        <v>110</v>
      </c>
      <c r="G90" s="35" t="s">
        <v>62</v>
      </c>
      <c r="H90" s="7">
        <v>32</v>
      </c>
      <c r="I90" s="30">
        <v>20</v>
      </c>
      <c r="L90" s="70"/>
    </row>
    <row r="91" spans="1:9" ht="23.25" customHeight="1">
      <c r="A91" s="172">
        <f>+E91-C91</f>
        <v>1739538</v>
      </c>
      <c r="B91" s="96"/>
      <c r="C91" s="96"/>
      <c r="D91" s="93"/>
      <c r="E91" s="93">
        <v>1739538</v>
      </c>
      <c r="F91" s="103" t="s">
        <v>14</v>
      </c>
      <c r="G91" s="35" t="s">
        <v>61</v>
      </c>
      <c r="H91" s="195">
        <v>32</v>
      </c>
      <c r="I91" s="7">
        <v>20</v>
      </c>
    </row>
    <row r="92" spans="1:9" ht="16.5" customHeight="1">
      <c r="A92" s="170"/>
      <c r="B92" s="96"/>
      <c r="C92" s="96"/>
      <c r="D92" s="93"/>
      <c r="E92" s="93"/>
      <c r="F92" s="43" t="s">
        <v>129</v>
      </c>
      <c r="G92" s="147"/>
      <c r="H92" s="35">
        <v>40</v>
      </c>
      <c r="I92" s="30"/>
    </row>
    <row r="93" spans="1:9" ht="16.5" customHeight="1">
      <c r="A93" s="171"/>
      <c r="B93" s="95"/>
      <c r="C93" s="95"/>
      <c r="D93" s="97"/>
      <c r="E93" s="97"/>
      <c r="F93" s="43" t="s">
        <v>100</v>
      </c>
      <c r="G93" s="32"/>
      <c r="H93" s="32">
        <v>41</v>
      </c>
      <c r="I93" s="23"/>
    </row>
    <row r="94" spans="1:9" ht="16.5" customHeight="1">
      <c r="A94" s="172"/>
      <c r="B94" s="87"/>
      <c r="C94" s="87"/>
      <c r="D94" s="89"/>
      <c r="E94" s="89"/>
      <c r="F94" s="103" t="s">
        <v>160</v>
      </c>
      <c r="G94" s="154">
        <v>10</v>
      </c>
      <c r="H94" s="19"/>
      <c r="I94" s="24"/>
    </row>
    <row r="95" spans="1:9" ht="16.5" customHeight="1">
      <c r="A95" s="169"/>
      <c r="B95" s="94"/>
      <c r="C95" s="94"/>
      <c r="D95" s="91"/>
      <c r="E95" s="91"/>
      <c r="F95" s="43" t="s">
        <v>45</v>
      </c>
      <c r="G95" s="155">
        <v>20</v>
      </c>
      <c r="H95" s="52"/>
      <c r="I95" s="33"/>
    </row>
    <row r="96" spans="1:9" ht="27" customHeight="1">
      <c r="A96" s="172">
        <f>+E96-C96</f>
        <v>0</v>
      </c>
      <c r="B96" s="95"/>
      <c r="C96" s="95"/>
      <c r="D96" s="97"/>
      <c r="E96" s="97"/>
      <c r="F96" s="133" t="s">
        <v>72</v>
      </c>
      <c r="G96" s="32" t="s">
        <v>48</v>
      </c>
      <c r="H96" s="23">
        <v>41</v>
      </c>
      <c r="I96" s="25">
        <v>20</v>
      </c>
    </row>
    <row r="97" spans="1:9" ht="27" customHeight="1">
      <c r="A97" s="172">
        <f>+E97-C97</f>
        <v>0</v>
      </c>
      <c r="B97" s="87"/>
      <c r="C97" s="94"/>
      <c r="D97" s="91"/>
      <c r="E97" s="91"/>
      <c r="F97" s="106" t="s">
        <v>161</v>
      </c>
      <c r="G97" s="31" t="s">
        <v>22</v>
      </c>
      <c r="H97" s="29">
        <v>41</v>
      </c>
      <c r="I97" s="33">
        <v>20</v>
      </c>
    </row>
    <row r="98" spans="1:9" ht="23.25" customHeight="1">
      <c r="A98" s="171"/>
      <c r="B98" s="95"/>
      <c r="C98" s="95"/>
      <c r="D98" s="97"/>
      <c r="E98" s="97"/>
      <c r="F98" s="45" t="s">
        <v>153</v>
      </c>
      <c r="G98" s="156">
        <v>30</v>
      </c>
      <c r="H98" s="23"/>
      <c r="I98" s="25"/>
    </row>
    <row r="99" spans="1:9" ht="15" customHeight="1">
      <c r="A99" s="172"/>
      <c r="B99" s="87"/>
      <c r="C99" s="87"/>
      <c r="D99" s="89"/>
      <c r="E99" s="89"/>
      <c r="F99" s="114" t="s">
        <v>7</v>
      </c>
      <c r="G99" s="20" t="s">
        <v>60</v>
      </c>
      <c r="H99" s="8">
        <v>41</v>
      </c>
      <c r="I99" s="24">
        <v>20</v>
      </c>
    </row>
    <row r="100" spans="1:9" ht="16.5" customHeight="1">
      <c r="A100" s="172"/>
      <c r="B100" s="87"/>
      <c r="C100" s="87"/>
      <c r="D100" s="89"/>
      <c r="E100" s="89"/>
      <c r="F100" s="134" t="s">
        <v>27</v>
      </c>
      <c r="G100" s="8"/>
      <c r="H100" s="8">
        <v>70</v>
      </c>
      <c r="I100" s="24"/>
    </row>
    <row r="101" spans="1:9" ht="16.5" customHeight="1">
      <c r="A101" s="172"/>
      <c r="B101" s="87"/>
      <c r="C101" s="87"/>
      <c r="D101" s="89"/>
      <c r="E101" s="89"/>
      <c r="F101" s="114" t="s">
        <v>4</v>
      </c>
      <c r="G101" s="8"/>
      <c r="H101" s="8">
        <v>71</v>
      </c>
      <c r="I101" s="24"/>
    </row>
    <row r="102" spans="1:9" ht="16.5" customHeight="1">
      <c r="A102" s="172"/>
      <c r="B102" s="87"/>
      <c r="C102" s="87"/>
      <c r="D102" s="89"/>
      <c r="E102" s="89"/>
      <c r="F102" s="131" t="s">
        <v>7</v>
      </c>
      <c r="G102" s="150"/>
      <c r="H102" s="8"/>
      <c r="I102" s="24"/>
    </row>
    <row r="103" spans="1:9" ht="16.5" customHeight="1">
      <c r="A103" s="172">
        <f>+E103-C103</f>
        <v>53869.5</v>
      </c>
      <c r="B103" s="87"/>
      <c r="C103" s="87"/>
      <c r="D103" s="89"/>
      <c r="E103" s="89">
        <v>53869.5</v>
      </c>
      <c r="F103" s="114" t="s">
        <v>72</v>
      </c>
      <c r="G103" s="67" t="s">
        <v>48</v>
      </c>
      <c r="H103" s="8">
        <v>40</v>
      </c>
      <c r="I103" s="24">
        <v>20</v>
      </c>
    </row>
    <row r="104" spans="1:9" ht="16.5" customHeight="1" thickBot="1">
      <c r="A104" s="173">
        <f>+E104-C104</f>
        <v>420242.94</v>
      </c>
      <c r="B104" s="102"/>
      <c r="C104" s="102"/>
      <c r="D104" s="174"/>
      <c r="E104" s="174">
        <v>420242.94</v>
      </c>
      <c r="F104" s="137" t="s">
        <v>7</v>
      </c>
      <c r="G104" s="66" t="s">
        <v>22</v>
      </c>
      <c r="H104" s="26">
        <v>40</v>
      </c>
      <c r="I104" s="27">
        <v>20</v>
      </c>
    </row>
    <row r="105" spans="1:9" ht="16.5" customHeight="1">
      <c r="A105" s="180"/>
      <c r="B105" s="181"/>
      <c r="C105" s="181"/>
      <c r="D105" s="182"/>
      <c r="E105" s="182"/>
      <c r="F105" s="221" t="s">
        <v>28</v>
      </c>
      <c r="G105" s="222">
        <v>30</v>
      </c>
      <c r="H105" s="184"/>
      <c r="I105" s="185"/>
    </row>
    <row r="106" spans="1:9" ht="39.75" customHeight="1" thickBot="1">
      <c r="A106" s="173">
        <f>+E106-C106</f>
        <v>584130.08</v>
      </c>
      <c r="B106" s="94"/>
      <c r="C106" s="94"/>
      <c r="D106" s="91"/>
      <c r="E106" s="91">
        <v>584130.08</v>
      </c>
      <c r="F106" s="133" t="s">
        <v>72</v>
      </c>
      <c r="G106" s="29" t="s">
        <v>48</v>
      </c>
      <c r="H106" s="29">
        <v>70</v>
      </c>
      <c r="I106" s="33">
        <v>20</v>
      </c>
    </row>
    <row r="107" spans="1:9" ht="39.75" customHeight="1" thickBot="1">
      <c r="A107" s="173">
        <f>+E107-C107</f>
        <v>3631314.59</v>
      </c>
      <c r="B107" s="94"/>
      <c r="C107" s="96"/>
      <c r="D107" s="93"/>
      <c r="E107" s="93">
        <v>3631314.59</v>
      </c>
      <c r="F107" s="137" t="s">
        <v>7</v>
      </c>
      <c r="G107" s="29" t="s">
        <v>22</v>
      </c>
      <c r="H107" s="29">
        <v>70</v>
      </c>
      <c r="I107" s="33">
        <v>20</v>
      </c>
    </row>
    <row r="108" spans="1:9" ht="16.5" customHeight="1">
      <c r="A108" s="172"/>
      <c r="B108" s="87"/>
      <c r="C108" s="96"/>
      <c r="D108" s="93"/>
      <c r="E108" s="93"/>
      <c r="F108" s="68" t="s">
        <v>172</v>
      </c>
      <c r="G108" s="7">
        <v>30</v>
      </c>
      <c r="H108" s="7">
        <v>71</v>
      </c>
      <c r="I108" s="30">
        <v>20</v>
      </c>
    </row>
    <row r="109" spans="1:9" ht="16.5" customHeight="1">
      <c r="A109" s="172">
        <f aca="true" t="shared" si="2" ref="A109:A114">+E109-C109</f>
        <v>3590585.76</v>
      </c>
      <c r="B109" s="87"/>
      <c r="C109" s="96">
        <v>485586.97</v>
      </c>
      <c r="D109" s="93"/>
      <c r="E109" s="93">
        <v>4076172.73</v>
      </c>
      <c r="F109" s="129" t="s">
        <v>101</v>
      </c>
      <c r="G109" s="7">
        <v>32</v>
      </c>
      <c r="H109" s="7">
        <v>71</v>
      </c>
      <c r="I109" s="30">
        <v>20</v>
      </c>
    </row>
    <row r="110" spans="1:9" ht="16.5" customHeight="1">
      <c r="A110" s="171"/>
      <c r="B110" s="95"/>
      <c r="C110" s="95"/>
      <c r="D110" s="97"/>
      <c r="E110" s="97"/>
      <c r="F110" s="136" t="s">
        <v>12</v>
      </c>
      <c r="G110" s="23">
        <v>10</v>
      </c>
      <c r="H110" s="23">
        <v>72</v>
      </c>
      <c r="I110" s="25"/>
    </row>
    <row r="111" spans="1:9" ht="25.5" customHeight="1">
      <c r="A111" s="172">
        <f t="shared" si="2"/>
        <v>1004760</v>
      </c>
      <c r="B111" s="87"/>
      <c r="C111" s="94"/>
      <c r="D111" s="91"/>
      <c r="E111" s="91">
        <v>1004760</v>
      </c>
      <c r="F111" s="106" t="s">
        <v>89</v>
      </c>
      <c r="G111" s="29">
        <v>11</v>
      </c>
      <c r="H111" s="29">
        <v>72</v>
      </c>
      <c r="I111" s="33">
        <v>20</v>
      </c>
    </row>
    <row r="112" spans="1:10" s="245" customFormat="1" ht="18.75" customHeight="1">
      <c r="A112" s="191">
        <f t="shared" si="2"/>
        <v>137680</v>
      </c>
      <c r="B112" s="89"/>
      <c r="C112" s="97">
        <v>0</v>
      </c>
      <c r="D112" s="97"/>
      <c r="E112" s="97">
        <v>137680</v>
      </c>
      <c r="F112" s="246" t="s">
        <v>102</v>
      </c>
      <c r="G112" s="242">
        <v>12</v>
      </c>
      <c r="H112" s="242">
        <v>72</v>
      </c>
      <c r="I112" s="247">
        <v>20</v>
      </c>
      <c r="J112" s="244"/>
    </row>
    <row r="113" spans="1:9" ht="39.75" customHeight="1">
      <c r="A113" s="172">
        <f t="shared" si="2"/>
        <v>3320</v>
      </c>
      <c r="B113" s="87"/>
      <c r="C113" s="87">
        <v>0</v>
      </c>
      <c r="D113" s="89"/>
      <c r="E113" s="89">
        <v>3320</v>
      </c>
      <c r="F113" s="68" t="s">
        <v>119</v>
      </c>
      <c r="G113" s="8">
        <v>13</v>
      </c>
      <c r="H113" s="8">
        <v>72</v>
      </c>
      <c r="I113" s="24">
        <v>20</v>
      </c>
    </row>
    <row r="114" spans="1:9" ht="39.75" customHeight="1">
      <c r="A114" s="169">
        <f t="shared" si="2"/>
        <v>1563.96</v>
      </c>
      <c r="B114" s="94"/>
      <c r="C114" s="94">
        <v>0</v>
      </c>
      <c r="D114" s="91"/>
      <c r="E114" s="91">
        <v>1563.96</v>
      </c>
      <c r="F114" s="106" t="s">
        <v>121</v>
      </c>
      <c r="G114" s="29" t="s">
        <v>22</v>
      </c>
      <c r="H114" s="29">
        <v>72</v>
      </c>
      <c r="I114" s="33">
        <v>20</v>
      </c>
    </row>
    <row r="115" spans="1:9" ht="25.5" customHeight="1">
      <c r="A115" s="170"/>
      <c r="B115" s="95"/>
      <c r="C115" s="96"/>
      <c r="D115" s="93"/>
      <c r="E115" s="93"/>
      <c r="F115" s="43" t="s">
        <v>157</v>
      </c>
      <c r="G115" s="198"/>
      <c r="H115" s="7">
        <v>80</v>
      </c>
      <c r="I115" s="30"/>
    </row>
    <row r="116" spans="1:9" ht="19.5" customHeight="1">
      <c r="A116" s="169"/>
      <c r="B116" s="94"/>
      <c r="C116" s="94"/>
      <c r="D116" s="91"/>
      <c r="E116" s="91"/>
      <c r="F116" s="106" t="s">
        <v>100</v>
      </c>
      <c r="G116" s="38"/>
      <c r="H116" s="29">
        <v>81</v>
      </c>
      <c r="I116" s="33"/>
    </row>
    <row r="117" spans="1:9" ht="24.75" customHeight="1">
      <c r="A117" s="170"/>
      <c r="B117" s="95"/>
      <c r="C117" s="96"/>
      <c r="D117" s="93"/>
      <c r="E117" s="93"/>
      <c r="F117" s="43" t="s">
        <v>7</v>
      </c>
      <c r="G117" s="7"/>
      <c r="H117" s="7"/>
      <c r="I117" s="210">
        <v>20</v>
      </c>
    </row>
    <row r="118" spans="1:9" ht="16.5" customHeight="1" thickBot="1">
      <c r="A118" s="172">
        <f>+E118-C118</f>
        <v>7165164.19</v>
      </c>
      <c r="B118" s="102"/>
      <c r="C118" s="102">
        <v>0</v>
      </c>
      <c r="D118" s="174"/>
      <c r="E118" s="102">
        <v>7165164.19</v>
      </c>
      <c r="F118" s="137" t="s">
        <v>73</v>
      </c>
      <c r="G118" s="66" t="s">
        <v>61</v>
      </c>
      <c r="H118" s="34" t="s">
        <v>88</v>
      </c>
      <c r="I118" s="27">
        <v>20</v>
      </c>
    </row>
    <row r="119" spans="1:9" ht="33" customHeight="1" thickBot="1">
      <c r="A119" s="200">
        <f>SUM(A57:A118)</f>
        <v>33706758.879999995</v>
      </c>
      <c r="B119" s="99">
        <f>SUM(B57:B118)</f>
        <v>0</v>
      </c>
      <c r="C119" s="99">
        <f>SUM(C57:C118)</f>
        <v>3613539.87</v>
      </c>
      <c r="D119" s="99">
        <f>SUM(D57:D118)</f>
        <v>0</v>
      </c>
      <c r="E119" s="99">
        <f>SUM(E57:E118)</f>
        <v>37320298.75</v>
      </c>
      <c r="F119" s="166" t="s">
        <v>140</v>
      </c>
      <c r="G119" s="58"/>
      <c r="H119" s="59"/>
      <c r="I119" s="230"/>
    </row>
    <row r="120" spans="1:9" ht="16.5" customHeight="1">
      <c r="A120" s="180"/>
      <c r="B120" s="181"/>
      <c r="C120" s="181"/>
      <c r="D120" s="181"/>
      <c r="E120" s="181"/>
      <c r="F120" s="187" t="s">
        <v>29</v>
      </c>
      <c r="G120" s="184"/>
      <c r="H120" s="184"/>
      <c r="I120" s="197">
        <v>30</v>
      </c>
    </row>
    <row r="121" spans="1:9" ht="16.5" customHeight="1">
      <c r="A121" s="170"/>
      <c r="B121" s="96"/>
      <c r="C121" s="96"/>
      <c r="D121" s="96"/>
      <c r="E121" s="96"/>
      <c r="F121" s="129" t="s">
        <v>30</v>
      </c>
      <c r="G121" s="7"/>
      <c r="H121" s="7">
        <v>10</v>
      </c>
      <c r="I121" s="30"/>
    </row>
    <row r="122" spans="1:12" ht="16.5" customHeight="1">
      <c r="A122" s="170"/>
      <c r="B122" s="96"/>
      <c r="C122" s="96"/>
      <c r="D122" s="96"/>
      <c r="E122" s="96"/>
      <c r="F122" s="129" t="s">
        <v>31</v>
      </c>
      <c r="G122" s="7"/>
      <c r="H122" s="7">
        <v>11</v>
      </c>
      <c r="I122" s="7"/>
      <c r="L122" s="70"/>
    </row>
    <row r="123" spans="1:9" ht="16.5" customHeight="1">
      <c r="A123" s="171"/>
      <c r="B123" s="95"/>
      <c r="C123" s="95"/>
      <c r="D123" s="95"/>
      <c r="E123" s="95"/>
      <c r="F123" s="136" t="s">
        <v>32</v>
      </c>
      <c r="G123" s="23">
        <v>10</v>
      </c>
      <c r="H123" s="23"/>
      <c r="I123" s="23"/>
    </row>
    <row r="124" spans="1:9" ht="16.5" customHeight="1">
      <c r="A124" s="172">
        <f>+E124-C124</f>
        <v>6662101.84</v>
      </c>
      <c r="B124" s="89"/>
      <c r="C124" s="89">
        <v>1074166.35</v>
      </c>
      <c r="D124" s="89"/>
      <c r="E124" s="89">
        <v>7736268.19</v>
      </c>
      <c r="F124" s="114" t="s">
        <v>33</v>
      </c>
      <c r="G124" s="8">
        <v>11</v>
      </c>
      <c r="H124" s="8">
        <v>11</v>
      </c>
      <c r="I124" s="24">
        <v>30</v>
      </c>
    </row>
    <row r="125" spans="1:9" ht="16.5" customHeight="1" thickBot="1">
      <c r="A125" s="172">
        <f>+E125-C125-B125</f>
        <v>10083444.370000001</v>
      </c>
      <c r="B125" s="174">
        <v>2000000</v>
      </c>
      <c r="C125" s="174">
        <v>2738127.37</v>
      </c>
      <c r="D125" s="174"/>
      <c r="E125" s="174">
        <v>14821571.74</v>
      </c>
      <c r="F125" s="137" t="s">
        <v>80</v>
      </c>
      <c r="G125" s="26">
        <v>12</v>
      </c>
      <c r="H125" s="26">
        <v>11</v>
      </c>
      <c r="I125" s="27">
        <v>30</v>
      </c>
    </row>
    <row r="126" spans="1:9" ht="16.5" customHeight="1">
      <c r="A126" s="250"/>
      <c r="B126" s="182"/>
      <c r="C126" s="182"/>
      <c r="D126" s="182"/>
      <c r="E126" s="182"/>
      <c r="F126" s="221" t="s">
        <v>34</v>
      </c>
      <c r="G126" s="184">
        <v>20</v>
      </c>
      <c r="H126" s="184"/>
      <c r="I126" s="185"/>
    </row>
    <row r="127" spans="1:9" ht="19.5" customHeight="1">
      <c r="A127" s="172">
        <f>+E127-C127</f>
        <v>2705569.89</v>
      </c>
      <c r="B127" s="97"/>
      <c r="C127" s="139">
        <v>0</v>
      </c>
      <c r="D127" s="139"/>
      <c r="E127" s="139">
        <v>2705569.89</v>
      </c>
      <c r="F127" s="206" t="s">
        <v>82</v>
      </c>
      <c r="G127" s="140" t="s">
        <v>48</v>
      </c>
      <c r="H127" s="53">
        <v>11</v>
      </c>
      <c r="I127" s="141">
        <v>30</v>
      </c>
    </row>
    <row r="128" spans="1:9" ht="16.5" customHeight="1">
      <c r="A128" s="191"/>
      <c r="B128" s="89"/>
      <c r="C128" s="89"/>
      <c r="D128" s="89"/>
      <c r="E128" s="89"/>
      <c r="F128" s="131" t="s">
        <v>35</v>
      </c>
      <c r="G128" s="8"/>
      <c r="H128" s="8">
        <v>12</v>
      </c>
      <c r="I128" s="24"/>
    </row>
    <row r="129" spans="1:9" ht="16.5" customHeight="1">
      <c r="A129" s="194"/>
      <c r="B129" s="91"/>
      <c r="C129" s="91"/>
      <c r="D129" s="91"/>
      <c r="E129" s="91"/>
      <c r="F129" s="127" t="s">
        <v>36</v>
      </c>
      <c r="G129" s="29">
        <v>20</v>
      </c>
      <c r="H129" s="29"/>
      <c r="I129" s="33"/>
    </row>
    <row r="130" spans="1:9" ht="16.5" customHeight="1">
      <c r="A130" s="192"/>
      <c r="B130" s="93"/>
      <c r="C130" s="93"/>
      <c r="D130" s="93"/>
      <c r="E130" s="93"/>
      <c r="F130" s="129" t="s">
        <v>158</v>
      </c>
      <c r="G130" s="35" t="s">
        <v>62</v>
      </c>
      <c r="H130" s="7">
        <v>12</v>
      </c>
      <c r="I130" s="30">
        <v>30</v>
      </c>
    </row>
    <row r="131" spans="1:9" ht="16.5" customHeight="1">
      <c r="A131" s="193"/>
      <c r="B131" s="97"/>
      <c r="C131" s="97"/>
      <c r="D131" s="97"/>
      <c r="E131" s="97"/>
      <c r="F131" s="133" t="s">
        <v>84</v>
      </c>
      <c r="G131" s="32" t="s">
        <v>48</v>
      </c>
      <c r="H131" s="23">
        <v>12</v>
      </c>
      <c r="I131" s="25">
        <v>30</v>
      </c>
    </row>
    <row r="132" spans="1:9" ht="22.5" customHeight="1">
      <c r="A132" s="172">
        <f>+E132-C132</f>
        <v>25861423.15</v>
      </c>
      <c r="B132" s="89"/>
      <c r="C132" s="89">
        <v>4175130.69</v>
      </c>
      <c r="D132" s="89"/>
      <c r="E132" s="89">
        <v>30036553.84</v>
      </c>
      <c r="F132" s="11" t="s">
        <v>168</v>
      </c>
      <c r="G132" s="8" t="s">
        <v>22</v>
      </c>
      <c r="H132" s="8">
        <v>12</v>
      </c>
      <c r="I132" s="24">
        <v>30</v>
      </c>
    </row>
    <row r="133" spans="1:9" ht="39" customHeight="1">
      <c r="A133" s="191"/>
      <c r="B133" s="89"/>
      <c r="C133" s="89"/>
      <c r="D133" s="89"/>
      <c r="E133" s="89"/>
      <c r="F133" s="40" t="s">
        <v>109</v>
      </c>
      <c r="G133" s="8"/>
      <c r="H133" s="8">
        <v>20</v>
      </c>
      <c r="I133" s="24"/>
    </row>
    <row r="134" spans="1:9" ht="23.25" customHeight="1">
      <c r="A134" s="194"/>
      <c r="B134" s="91"/>
      <c r="C134" s="91"/>
      <c r="D134" s="91"/>
      <c r="E134" s="91"/>
      <c r="F134" s="127" t="s">
        <v>37</v>
      </c>
      <c r="G134" s="29"/>
      <c r="H134" s="29">
        <v>21</v>
      </c>
      <c r="I134" s="33"/>
    </row>
    <row r="135" spans="1:9" ht="16.5" customHeight="1">
      <c r="A135" s="193"/>
      <c r="B135" s="97"/>
      <c r="C135" s="97"/>
      <c r="D135" s="97"/>
      <c r="E135" s="97"/>
      <c r="F135" s="136" t="s">
        <v>38</v>
      </c>
      <c r="G135" s="157">
        <v>10</v>
      </c>
      <c r="H135" s="23"/>
      <c r="I135" s="25"/>
    </row>
    <row r="136" spans="1:9" ht="16.5" customHeight="1">
      <c r="A136" s="172">
        <f>+E136-C136</f>
        <v>12900807.32</v>
      </c>
      <c r="B136" s="89"/>
      <c r="C136" s="97">
        <v>1690648.57</v>
      </c>
      <c r="D136" s="91"/>
      <c r="E136" s="91">
        <v>14591455.89</v>
      </c>
      <c r="F136" s="135" t="s">
        <v>39</v>
      </c>
      <c r="G136" s="29">
        <v>11</v>
      </c>
      <c r="H136" s="29">
        <v>21</v>
      </c>
      <c r="I136" s="33">
        <v>30</v>
      </c>
    </row>
    <row r="137" spans="1:9" ht="16.5" customHeight="1">
      <c r="A137" s="172">
        <f>+E137-C137</f>
        <v>7418.52</v>
      </c>
      <c r="B137" s="89"/>
      <c r="C137" s="91">
        <v>0</v>
      </c>
      <c r="D137" s="97"/>
      <c r="E137" s="97">
        <v>7418.52</v>
      </c>
      <c r="F137" s="133" t="s">
        <v>40</v>
      </c>
      <c r="G137" s="23">
        <v>12</v>
      </c>
      <c r="H137" s="23">
        <v>21</v>
      </c>
      <c r="I137" s="25">
        <v>30</v>
      </c>
    </row>
    <row r="138" spans="1:9" ht="21.75" customHeight="1">
      <c r="A138" s="172">
        <f>+E138-C138</f>
        <v>39715.41</v>
      </c>
      <c r="B138" s="89"/>
      <c r="C138" s="91">
        <v>0</v>
      </c>
      <c r="D138" s="91"/>
      <c r="E138" s="91">
        <v>39715.41</v>
      </c>
      <c r="F138" s="135" t="s">
        <v>74</v>
      </c>
      <c r="G138" s="29">
        <v>13</v>
      </c>
      <c r="H138" s="29">
        <v>21</v>
      </c>
      <c r="I138" s="33">
        <v>30</v>
      </c>
    </row>
    <row r="139" spans="1:9" ht="31.5" customHeight="1">
      <c r="A139" s="192"/>
      <c r="B139" s="93"/>
      <c r="C139" s="93"/>
      <c r="D139" s="93"/>
      <c r="E139" s="93"/>
      <c r="F139" s="132" t="s">
        <v>103</v>
      </c>
      <c r="G139" s="158">
        <v>20</v>
      </c>
      <c r="H139" s="7"/>
      <c r="I139" s="30"/>
    </row>
    <row r="140" spans="1:9" ht="16.5" customHeight="1">
      <c r="A140" s="172">
        <f>+E140-C140</f>
        <v>1503533.5899999999</v>
      </c>
      <c r="B140" s="89"/>
      <c r="C140" s="93">
        <v>2580093.89</v>
      </c>
      <c r="D140" s="238"/>
      <c r="E140" s="93">
        <v>4083627.48</v>
      </c>
      <c r="F140" s="129" t="s">
        <v>167</v>
      </c>
      <c r="G140" s="35" t="s">
        <v>48</v>
      </c>
      <c r="H140" s="7">
        <v>21</v>
      </c>
      <c r="I140" s="7">
        <v>30</v>
      </c>
    </row>
    <row r="141" spans="1:9" ht="16.5" customHeight="1">
      <c r="A141" s="193"/>
      <c r="B141" s="97"/>
      <c r="C141" s="97"/>
      <c r="D141" s="97"/>
      <c r="E141" s="97"/>
      <c r="F141" s="136" t="s">
        <v>41</v>
      </c>
      <c r="G141" s="39">
        <v>30</v>
      </c>
      <c r="H141" s="23"/>
      <c r="I141" s="25"/>
    </row>
    <row r="142" spans="1:9" ht="16.5" customHeight="1">
      <c r="A142" s="172">
        <f>+E142-C142-B142</f>
        <v>30733721.17</v>
      </c>
      <c r="B142" s="89">
        <v>2700000</v>
      </c>
      <c r="C142" s="89">
        <v>6868925.64</v>
      </c>
      <c r="D142" s="89"/>
      <c r="E142" s="89">
        <v>40302646.81</v>
      </c>
      <c r="F142" s="114" t="s">
        <v>166</v>
      </c>
      <c r="G142" s="8">
        <v>31</v>
      </c>
      <c r="H142" s="8">
        <v>21</v>
      </c>
      <c r="I142" s="24">
        <v>30</v>
      </c>
    </row>
    <row r="143" spans="1:9" ht="16.5" customHeight="1">
      <c r="A143" s="194"/>
      <c r="B143" s="91"/>
      <c r="C143" s="91"/>
      <c r="D143" s="91"/>
      <c r="E143" s="91"/>
      <c r="F143" s="135" t="s">
        <v>56</v>
      </c>
      <c r="G143" s="29">
        <v>32</v>
      </c>
      <c r="H143" s="29">
        <v>21</v>
      </c>
      <c r="I143" s="33">
        <v>30</v>
      </c>
    </row>
    <row r="144" spans="1:9" ht="16.5" customHeight="1">
      <c r="A144" s="171">
        <f>+E144-C144</f>
        <v>859069.29</v>
      </c>
      <c r="B144" s="95"/>
      <c r="C144" s="95">
        <v>0</v>
      </c>
      <c r="D144" s="97"/>
      <c r="E144" s="97">
        <v>859069.29</v>
      </c>
      <c r="F144" s="133" t="s">
        <v>74</v>
      </c>
      <c r="G144" s="23">
        <v>33</v>
      </c>
      <c r="H144" s="23">
        <v>21</v>
      </c>
      <c r="I144" s="25">
        <v>30</v>
      </c>
    </row>
    <row r="145" spans="1:9" ht="16.5" customHeight="1">
      <c r="A145" s="169"/>
      <c r="B145" s="94"/>
      <c r="C145" s="94"/>
      <c r="D145" s="91"/>
      <c r="E145" s="91"/>
      <c r="F145" s="127" t="s">
        <v>104</v>
      </c>
      <c r="G145" s="29"/>
      <c r="H145" s="38">
        <v>22</v>
      </c>
      <c r="I145" s="33"/>
    </row>
    <row r="146" spans="1:9" ht="16.5" customHeight="1">
      <c r="A146" s="170"/>
      <c r="B146" s="95"/>
      <c r="C146" s="96"/>
      <c r="D146" s="93"/>
      <c r="E146" s="93"/>
      <c r="F146" s="129" t="s">
        <v>75</v>
      </c>
      <c r="G146" s="35" t="s">
        <v>23</v>
      </c>
      <c r="H146" s="7">
        <v>22</v>
      </c>
      <c r="I146" s="30">
        <v>30</v>
      </c>
    </row>
    <row r="147" spans="1:9" ht="16.5" customHeight="1">
      <c r="A147" s="172">
        <f>+E147-C147</f>
        <v>414587.92</v>
      </c>
      <c r="B147" s="87"/>
      <c r="C147" s="96">
        <v>0</v>
      </c>
      <c r="D147" s="93"/>
      <c r="E147" s="93">
        <v>414587.92</v>
      </c>
      <c r="F147" s="129" t="s">
        <v>120</v>
      </c>
      <c r="G147" s="35" t="s">
        <v>62</v>
      </c>
      <c r="H147" s="7">
        <v>22</v>
      </c>
      <c r="I147" s="30">
        <v>30</v>
      </c>
    </row>
    <row r="148" spans="1:9" ht="16.5" customHeight="1">
      <c r="A148" s="170"/>
      <c r="B148" s="94"/>
      <c r="C148" s="96"/>
      <c r="D148" s="93"/>
      <c r="E148" s="93"/>
      <c r="F148" s="129" t="s">
        <v>76</v>
      </c>
      <c r="G148" s="35" t="s">
        <v>63</v>
      </c>
      <c r="H148" s="7">
        <v>22</v>
      </c>
      <c r="I148" s="30">
        <v>30</v>
      </c>
    </row>
    <row r="149" spans="1:9" ht="19.5" customHeight="1">
      <c r="A149" s="172">
        <f>+E149-C149</f>
        <v>599562.05</v>
      </c>
      <c r="B149" s="96"/>
      <c r="C149" s="96">
        <v>0</v>
      </c>
      <c r="D149" s="93"/>
      <c r="E149" s="93">
        <v>599562.05</v>
      </c>
      <c r="F149" s="129" t="s">
        <v>77</v>
      </c>
      <c r="G149" s="35" t="s">
        <v>64</v>
      </c>
      <c r="H149" s="7">
        <v>22</v>
      </c>
      <c r="I149" s="30">
        <v>30</v>
      </c>
    </row>
    <row r="150" spans="1:9" ht="16.5" customHeight="1">
      <c r="A150" s="170"/>
      <c r="B150" s="96"/>
      <c r="C150" s="96"/>
      <c r="D150" s="93"/>
      <c r="E150" s="93"/>
      <c r="F150" s="132" t="s">
        <v>42</v>
      </c>
      <c r="G150" s="7"/>
      <c r="H150" s="7">
        <v>23</v>
      </c>
      <c r="I150" s="7"/>
    </row>
    <row r="151" spans="1:9" ht="16.5" customHeight="1" thickBot="1">
      <c r="A151" s="209"/>
      <c r="B151" s="186"/>
      <c r="C151" s="186"/>
      <c r="D151" s="177"/>
      <c r="E151" s="177"/>
      <c r="F151" s="251" t="s">
        <v>43</v>
      </c>
      <c r="G151" s="179">
        <v>10</v>
      </c>
      <c r="H151" s="179"/>
      <c r="I151" s="178"/>
    </row>
    <row r="152" spans="1:9" ht="21" customHeight="1">
      <c r="A152" s="168">
        <f>+E152-C152</f>
        <v>1410574.44</v>
      </c>
      <c r="B152" s="181"/>
      <c r="C152" s="181">
        <v>0</v>
      </c>
      <c r="D152" s="182"/>
      <c r="E152" s="182">
        <v>1410574.44</v>
      </c>
      <c r="F152" s="223" t="s">
        <v>44</v>
      </c>
      <c r="G152" s="184">
        <v>11</v>
      </c>
      <c r="H152" s="185">
        <v>23</v>
      </c>
      <c r="I152" s="184">
        <v>30</v>
      </c>
    </row>
    <row r="153" spans="1:9" ht="28.5" customHeight="1">
      <c r="A153" s="172">
        <f>+E153-C153</f>
        <v>1421199.16</v>
      </c>
      <c r="B153" s="95"/>
      <c r="C153" s="96">
        <v>0</v>
      </c>
      <c r="D153" s="93"/>
      <c r="E153" s="93">
        <v>1421199.16</v>
      </c>
      <c r="F153" s="103" t="s">
        <v>105</v>
      </c>
      <c r="G153" s="7">
        <v>12</v>
      </c>
      <c r="H153" s="7">
        <v>23</v>
      </c>
      <c r="I153" s="7">
        <v>30</v>
      </c>
    </row>
    <row r="154" spans="1:12" ht="28.5" customHeight="1">
      <c r="A154" s="192"/>
      <c r="B154" s="93"/>
      <c r="C154" s="93"/>
      <c r="D154" s="93"/>
      <c r="E154" s="93"/>
      <c r="F154" s="43" t="s">
        <v>106</v>
      </c>
      <c r="G154" s="7">
        <v>20</v>
      </c>
      <c r="H154" s="7"/>
      <c r="I154" s="30"/>
      <c r="L154" s="1"/>
    </row>
    <row r="155" spans="1:16" ht="19.5" customHeight="1">
      <c r="A155" s="170">
        <f>+E155-C155</f>
        <v>14985</v>
      </c>
      <c r="B155" s="93"/>
      <c r="C155" s="93">
        <v>0</v>
      </c>
      <c r="D155" s="238"/>
      <c r="E155" s="93">
        <v>14985</v>
      </c>
      <c r="F155" s="129" t="s">
        <v>78</v>
      </c>
      <c r="G155" s="35" t="s">
        <v>48</v>
      </c>
      <c r="H155" s="7">
        <v>23</v>
      </c>
      <c r="I155" s="30">
        <v>30</v>
      </c>
      <c r="K155" s="1"/>
      <c r="L155" s="1"/>
      <c r="M155" s="1"/>
      <c r="N155" s="1"/>
      <c r="O155" s="1"/>
      <c r="P155" s="1"/>
    </row>
    <row r="156" spans="1:18" ht="15" customHeight="1">
      <c r="A156" s="171">
        <f>+E156-C156</f>
        <v>11933.29</v>
      </c>
      <c r="B156" s="95"/>
      <c r="C156" s="96">
        <v>0</v>
      </c>
      <c r="D156" s="93"/>
      <c r="E156" s="93">
        <v>11933.29</v>
      </c>
      <c r="F156" s="129" t="s">
        <v>170</v>
      </c>
      <c r="G156" s="35" t="s">
        <v>22</v>
      </c>
      <c r="H156" s="7">
        <v>23</v>
      </c>
      <c r="I156" s="30">
        <v>30</v>
      </c>
      <c r="J156" s="72"/>
      <c r="K156" s="71"/>
      <c r="L156" s="72"/>
      <c r="M156" s="72"/>
      <c r="N156" s="73"/>
      <c r="O156" s="74"/>
      <c r="P156" s="37"/>
      <c r="Q156" s="33">
        <v>30</v>
      </c>
      <c r="R156" s="41">
        <v>81</v>
      </c>
    </row>
    <row r="157" spans="1:18" ht="15" customHeight="1" thickBot="1">
      <c r="A157" s="172">
        <f>+E157-C157</f>
        <v>615215.64</v>
      </c>
      <c r="B157" s="87"/>
      <c r="C157" s="94">
        <v>0</v>
      </c>
      <c r="D157" s="91"/>
      <c r="E157" s="91">
        <v>615215.64</v>
      </c>
      <c r="F157" s="135" t="s">
        <v>125</v>
      </c>
      <c r="G157" s="31" t="s">
        <v>48</v>
      </c>
      <c r="H157" s="29">
        <v>24</v>
      </c>
      <c r="I157" s="33">
        <v>30</v>
      </c>
      <c r="J157" s="72"/>
      <c r="K157" s="71"/>
      <c r="L157" s="72"/>
      <c r="M157" s="72"/>
      <c r="N157" s="73"/>
      <c r="O157" s="74"/>
      <c r="P157" s="37"/>
      <c r="Q157" s="37"/>
      <c r="R157" s="201"/>
    </row>
    <row r="158" spans="1:12" ht="32.25" customHeight="1" thickBot="1">
      <c r="A158" s="200">
        <f>SUM(A124:A157)</f>
        <v>95844862.05000001</v>
      </c>
      <c r="B158" s="99">
        <f>SUM(B124:B157)</f>
        <v>4700000</v>
      </c>
      <c r="C158" s="99">
        <f>SUM(C124:C157)</f>
        <v>19127092.51</v>
      </c>
      <c r="D158" s="99">
        <f>SUM(D124:D157)</f>
        <v>0</v>
      </c>
      <c r="E158" s="99">
        <f>SUM(E124:E157)</f>
        <v>119671954.56</v>
      </c>
      <c r="F158" s="166" t="s">
        <v>141</v>
      </c>
      <c r="G158" s="58"/>
      <c r="H158" s="59"/>
      <c r="I158" s="230"/>
      <c r="L158" s="76"/>
    </row>
    <row r="159" spans="1:9" ht="22.5" customHeight="1">
      <c r="A159" s="168"/>
      <c r="B159" s="100"/>
      <c r="C159" s="100"/>
      <c r="D159" s="100"/>
      <c r="E159" s="100"/>
      <c r="F159" s="138" t="s">
        <v>46</v>
      </c>
      <c r="G159" s="21"/>
      <c r="H159" s="21"/>
      <c r="I159" s="159">
        <v>40</v>
      </c>
    </row>
    <row r="160" spans="1:9" ht="19.5" customHeight="1">
      <c r="A160" s="172"/>
      <c r="B160" s="87"/>
      <c r="C160" s="87"/>
      <c r="D160" s="87"/>
      <c r="E160" s="87" t="s">
        <v>135</v>
      </c>
      <c r="F160" s="131" t="s">
        <v>5</v>
      </c>
      <c r="G160" s="48">
        <v>10</v>
      </c>
      <c r="H160" s="8"/>
      <c r="I160" s="24"/>
    </row>
    <row r="161" spans="1:9" ht="17.25" customHeight="1">
      <c r="A161" s="169"/>
      <c r="B161" s="94"/>
      <c r="C161" s="94"/>
      <c r="D161" s="94"/>
      <c r="E161" s="94"/>
      <c r="F161" s="136" t="s">
        <v>107</v>
      </c>
      <c r="G161" s="38"/>
      <c r="H161" s="29">
        <v>20</v>
      </c>
      <c r="I161" s="33"/>
    </row>
    <row r="162" spans="1:9" ht="16.5" customHeight="1">
      <c r="A162" s="169"/>
      <c r="B162" s="94"/>
      <c r="C162" s="94"/>
      <c r="D162" s="94"/>
      <c r="E162" s="94"/>
      <c r="F162" s="142" t="s">
        <v>131</v>
      </c>
      <c r="G162" s="48">
        <v>30</v>
      </c>
      <c r="H162" s="29"/>
      <c r="I162" s="33"/>
    </row>
    <row r="163" spans="1:9" ht="20.25" customHeight="1">
      <c r="A163" s="172">
        <f>+E163-C163</f>
        <v>4000</v>
      </c>
      <c r="B163" s="87"/>
      <c r="C163" s="94">
        <v>0</v>
      </c>
      <c r="D163" s="94"/>
      <c r="E163" s="91">
        <v>4000</v>
      </c>
      <c r="F163" s="106" t="s">
        <v>159</v>
      </c>
      <c r="G163" s="31" t="s">
        <v>53</v>
      </c>
      <c r="H163" s="29">
        <v>20</v>
      </c>
      <c r="I163" s="33">
        <v>40</v>
      </c>
    </row>
    <row r="164" spans="1:9" ht="20.25" customHeight="1">
      <c r="A164" s="172">
        <f>+E164-C164</f>
        <v>1000000</v>
      </c>
      <c r="B164" s="87"/>
      <c r="C164" s="94">
        <v>0</v>
      </c>
      <c r="D164" s="94"/>
      <c r="E164" s="91">
        <v>1000000</v>
      </c>
      <c r="F164" s="106" t="s">
        <v>159</v>
      </c>
      <c r="G164" s="31" t="s">
        <v>60</v>
      </c>
      <c r="H164" s="29">
        <v>20</v>
      </c>
      <c r="I164" s="33">
        <v>40</v>
      </c>
    </row>
    <row r="165" spans="1:9" ht="14.25" customHeight="1">
      <c r="A165" s="170"/>
      <c r="B165" s="96"/>
      <c r="C165" s="96"/>
      <c r="D165" s="96"/>
      <c r="E165" s="93"/>
      <c r="F165" s="57" t="s">
        <v>108</v>
      </c>
      <c r="G165" s="35"/>
      <c r="H165" s="7">
        <v>30</v>
      </c>
      <c r="I165" s="30"/>
    </row>
    <row r="166" spans="1:9" ht="18" customHeight="1">
      <c r="A166" s="171"/>
      <c r="B166" s="95"/>
      <c r="C166" s="95"/>
      <c r="D166" s="95"/>
      <c r="E166" s="97"/>
      <c r="F166" s="45" t="s">
        <v>130</v>
      </c>
      <c r="G166" s="156">
        <v>10</v>
      </c>
      <c r="H166" s="39"/>
      <c r="I166" s="25"/>
    </row>
    <row r="167" spans="1:9" ht="15" customHeight="1">
      <c r="A167" s="172">
        <f>+E167-C167</f>
        <v>500000</v>
      </c>
      <c r="B167" s="87"/>
      <c r="C167" s="87">
        <v>0</v>
      </c>
      <c r="D167" s="87"/>
      <c r="E167" s="89">
        <v>500000</v>
      </c>
      <c r="F167" s="114" t="s">
        <v>6</v>
      </c>
      <c r="G167" s="8">
        <v>11</v>
      </c>
      <c r="H167" s="8">
        <v>30</v>
      </c>
      <c r="I167" s="24">
        <v>40</v>
      </c>
    </row>
    <row r="168" spans="1:9" ht="15" customHeight="1">
      <c r="A168" s="172">
        <f>+E168-C168</f>
        <v>1513902</v>
      </c>
      <c r="B168" s="87"/>
      <c r="C168" s="94">
        <v>0</v>
      </c>
      <c r="D168" s="91"/>
      <c r="E168" s="91">
        <v>1513902</v>
      </c>
      <c r="F168" s="135" t="s">
        <v>14</v>
      </c>
      <c r="G168" s="29">
        <v>12</v>
      </c>
      <c r="H168" s="29">
        <v>30</v>
      </c>
      <c r="I168" s="33">
        <v>40</v>
      </c>
    </row>
    <row r="169" spans="1:9" ht="15" customHeight="1">
      <c r="A169" s="171"/>
      <c r="B169" s="95"/>
      <c r="C169" s="95"/>
      <c r="D169" s="97"/>
      <c r="E169" s="97"/>
      <c r="F169" s="143" t="s">
        <v>45</v>
      </c>
      <c r="G169" s="157">
        <v>20</v>
      </c>
      <c r="H169" s="23"/>
      <c r="I169" s="25"/>
    </row>
    <row r="170" spans="1:9" ht="15" customHeight="1">
      <c r="A170" s="172">
        <f>+E170-C170</f>
        <v>3754142.1199999996</v>
      </c>
      <c r="B170" s="87"/>
      <c r="C170" s="87">
        <v>1674007.06</v>
      </c>
      <c r="D170" s="89"/>
      <c r="E170" s="89">
        <v>5428149.18</v>
      </c>
      <c r="F170" s="114" t="s">
        <v>47</v>
      </c>
      <c r="G170" s="8" t="s">
        <v>48</v>
      </c>
      <c r="H170" s="8">
        <v>30</v>
      </c>
      <c r="I170" s="24">
        <v>40</v>
      </c>
    </row>
    <row r="171" spans="1:9" ht="15" customHeight="1">
      <c r="A171" s="172">
        <f>+E171-C171</f>
        <v>883969.07</v>
      </c>
      <c r="B171" s="87"/>
      <c r="C171" s="87">
        <v>0</v>
      </c>
      <c r="D171" s="89"/>
      <c r="E171" s="89">
        <v>883969.07</v>
      </c>
      <c r="F171" s="114" t="s">
        <v>50</v>
      </c>
      <c r="G171" s="20" t="s">
        <v>61</v>
      </c>
      <c r="H171" s="8">
        <v>30</v>
      </c>
      <c r="I171" s="24">
        <v>40</v>
      </c>
    </row>
    <row r="172" spans="1:9" ht="15" customHeight="1">
      <c r="A172" s="172">
        <f>+E172-C172</f>
        <v>2673862.29</v>
      </c>
      <c r="B172" s="87"/>
      <c r="C172" s="87">
        <v>0</v>
      </c>
      <c r="D172" s="89"/>
      <c r="E172" s="89">
        <v>2673862.29</v>
      </c>
      <c r="F172" s="114" t="s">
        <v>132</v>
      </c>
      <c r="G172" s="20" t="s">
        <v>65</v>
      </c>
      <c r="H172" s="8">
        <v>30</v>
      </c>
      <c r="I172" s="24">
        <v>40</v>
      </c>
    </row>
    <row r="173" spans="1:9" ht="15" customHeight="1">
      <c r="A173" s="172">
        <f>+E173-C173</f>
        <v>2852001.91</v>
      </c>
      <c r="B173" s="87"/>
      <c r="C173" s="115">
        <v>402375.46</v>
      </c>
      <c r="D173" s="144"/>
      <c r="E173" s="144">
        <v>3254377.37</v>
      </c>
      <c r="F173" s="135" t="s">
        <v>79</v>
      </c>
      <c r="G173" s="31" t="s">
        <v>66</v>
      </c>
      <c r="H173" s="29">
        <v>30</v>
      </c>
      <c r="I173" s="33">
        <v>40</v>
      </c>
    </row>
    <row r="174" spans="1:9" ht="15" customHeight="1">
      <c r="A174" s="170"/>
      <c r="B174" s="96"/>
      <c r="C174" s="96"/>
      <c r="D174" s="93"/>
      <c r="E174" s="93"/>
      <c r="F174" s="132" t="s">
        <v>25</v>
      </c>
      <c r="G174" s="158">
        <v>30</v>
      </c>
      <c r="H174" s="7"/>
      <c r="I174" s="30"/>
    </row>
    <row r="175" spans="1:9" ht="15" customHeight="1">
      <c r="A175" s="169">
        <f>+E175-C175</f>
        <v>42033.04</v>
      </c>
      <c r="B175" s="94"/>
      <c r="C175" s="96">
        <v>0</v>
      </c>
      <c r="D175" s="93"/>
      <c r="E175" s="93">
        <v>42033.04</v>
      </c>
      <c r="F175" s="129" t="s">
        <v>49</v>
      </c>
      <c r="G175" s="7">
        <v>32</v>
      </c>
      <c r="H175" s="7">
        <v>30</v>
      </c>
      <c r="I175" s="30">
        <v>40</v>
      </c>
    </row>
    <row r="176" spans="1:9" ht="15" customHeight="1">
      <c r="A176" s="171">
        <f>+E176-C176</f>
        <v>206479.38</v>
      </c>
      <c r="B176" s="95"/>
      <c r="C176" s="95">
        <v>0</v>
      </c>
      <c r="D176" s="97"/>
      <c r="E176" s="97">
        <v>206479.38</v>
      </c>
      <c r="F176" s="133" t="s">
        <v>50</v>
      </c>
      <c r="G176" s="23">
        <v>33</v>
      </c>
      <c r="H176" s="23">
        <v>30</v>
      </c>
      <c r="I176" s="25">
        <v>40</v>
      </c>
    </row>
    <row r="177" spans="1:9" ht="15" customHeight="1">
      <c r="A177" s="169">
        <f>+E177-C177</f>
        <v>800944.6900000002</v>
      </c>
      <c r="B177" s="94"/>
      <c r="C177" s="96">
        <v>1991914.8</v>
      </c>
      <c r="D177" s="93"/>
      <c r="E177" s="93">
        <v>2792859.49</v>
      </c>
      <c r="F177" s="135" t="s">
        <v>144</v>
      </c>
      <c r="G177" s="29">
        <v>36</v>
      </c>
      <c r="H177" s="29">
        <v>30</v>
      </c>
      <c r="I177" s="33">
        <v>40</v>
      </c>
    </row>
    <row r="178" spans="1:9" ht="15.75" customHeight="1" thickBot="1">
      <c r="A178" s="209">
        <f>+E178-C178</f>
        <v>6826.99</v>
      </c>
      <c r="B178" s="186"/>
      <c r="C178" s="186">
        <v>0</v>
      </c>
      <c r="D178" s="177"/>
      <c r="E178" s="177">
        <v>6826.99</v>
      </c>
      <c r="F178" s="211" t="s">
        <v>79</v>
      </c>
      <c r="G178" s="179">
        <v>37</v>
      </c>
      <c r="H178" s="179">
        <v>30</v>
      </c>
      <c r="I178" s="179">
        <v>40</v>
      </c>
    </row>
    <row r="179" spans="1:9" ht="19.5" customHeight="1" thickBot="1">
      <c r="A179" s="200">
        <f>SUM(A163:A178)</f>
        <v>14238161.49</v>
      </c>
      <c r="B179" s="200">
        <f>SUM(B163:B178)</f>
        <v>0</v>
      </c>
      <c r="C179" s="200">
        <f>SUM(C163:C178)</f>
        <v>4068297.3200000003</v>
      </c>
      <c r="D179" s="200">
        <f>SUM(D163:D178)</f>
        <v>0</v>
      </c>
      <c r="E179" s="200">
        <f>SUM(E163:E178)</f>
        <v>18306458.81</v>
      </c>
      <c r="F179" s="166" t="s">
        <v>142</v>
      </c>
      <c r="G179" s="60"/>
      <c r="H179" s="59"/>
      <c r="I179" s="230"/>
    </row>
    <row r="180" spans="1:9" ht="15" customHeight="1">
      <c r="A180" s="171"/>
      <c r="B180" s="95"/>
      <c r="C180" s="95"/>
      <c r="D180" s="95"/>
      <c r="E180" s="100"/>
      <c r="F180" s="136" t="s">
        <v>51</v>
      </c>
      <c r="G180" s="21"/>
      <c r="H180" s="23"/>
      <c r="I180" s="159">
        <v>50</v>
      </c>
    </row>
    <row r="181" spans="1:9" ht="15" customHeight="1">
      <c r="A181" s="172"/>
      <c r="B181" s="87"/>
      <c r="C181" s="87"/>
      <c r="D181" s="87"/>
      <c r="E181" s="87" t="s">
        <v>118</v>
      </c>
      <c r="F181" s="131" t="s">
        <v>52</v>
      </c>
      <c r="G181" s="8"/>
      <c r="H181" s="163">
        <v>10</v>
      </c>
      <c r="I181" s="24"/>
    </row>
    <row r="182" spans="1:9" ht="16.5" customHeight="1">
      <c r="A182" s="169">
        <f>+E182-C182</f>
        <v>122265.34</v>
      </c>
      <c r="B182" s="94"/>
      <c r="C182" s="96">
        <v>0</v>
      </c>
      <c r="D182" s="96"/>
      <c r="E182" s="91">
        <v>122265.34</v>
      </c>
      <c r="F182" s="135" t="s">
        <v>58</v>
      </c>
      <c r="G182" s="7" t="s">
        <v>22</v>
      </c>
      <c r="H182" s="7">
        <v>10</v>
      </c>
      <c r="I182" s="7">
        <v>50</v>
      </c>
    </row>
    <row r="183" spans="1:9" ht="15.75" customHeight="1" thickBot="1">
      <c r="A183" s="209"/>
      <c r="B183" s="186"/>
      <c r="C183" s="231"/>
      <c r="D183" s="231"/>
      <c r="E183" s="232"/>
      <c r="F183" s="233" t="s">
        <v>57</v>
      </c>
      <c r="G183" s="179"/>
      <c r="H183" s="224"/>
      <c r="I183" s="179"/>
    </row>
    <row r="184" spans="1:9" ht="24" customHeight="1">
      <c r="A184" s="180"/>
      <c r="B184" s="181"/>
      <c r="C184" s="181"/>
      <c r="D184" s="181"/>
      <c r="E184" s="182"/>
      <c r="F184" s="187" t="s">
        <v>133</v>
      </c>
      <c r="G184" s="234"/>
      <c r="H184" s="235">
        <v>20</v>
      </c>
      <c r="I184" s="184"/>
    </row>
    <row r="185" spans="1:9" ht="15" customHeight="1">
      <c r="A185" s="170"/>
      <c r="B185" s="96"/>
      <c r="C185" s="96"/>
      <c r="D185" s="96"/>
      <c r="E185" s="93"/>
      <c r="F185" s="103" t="s">
        <v>85</v>
      </c>
      <c r="G185" s="35" t="s">
        <v>83</v>
      </c>
      <c r="H185" s="7">
        <v>20</v>
      </c>
      <c r="I185" s="7">
        <v>50</v>
      </c>
    </row>
    <row r="186" spans="1:9" ht="19.5" customHeight="1">
      <c r="A186" s="170"/>
      <c r="B186" s="96"/>
      <c r="C186" s="96"/>
      <c r="D186" s="96"/>
      <c r="E186" s="93"/>
      <c r="F186" s="103" t="s">
        <v>116</v>
      </c>
      <c r="G186" s="148"/>
      <c r="H186" s="163">
        <v>30</v>
      </c>
      <c r="I186" s="7"/>
    </row>
    <row r="187" spans="1:12" ht="55.5" customHeight="1">
      <c r="A187" s="172">
        <f>+E187-C187-B187</f>
        <v>41011558.15</v>
      </c>
      <c r="B187" s="95">
        <v>9180776.9</v>
      </c>
      <c r="C187" s="95">
        <v>26213924.95</v>
      </c>
      <c r="D187" s="97"/>
      <c r="E187" s="97">
        <v>76406260</v>
      </c>
      <c r="F187" s="108" t="s">
        <v>175</v>
      </c>
      <c r="G187" s="149" t="s">
        <v>59</v>
      </c>
      <c r="H187" s="25">
        <v>30</v>
      </c>
      <c r="I187" s="23">
        <v>50</v>
      </c>
      <c r="L187">
        <f>9000000+580000+700000+4500000+5000000+300000+1300000+800000+100000+4800000+850000+350000+2100000+630240+3000000+3781440+4200000</f>
        <v>41991680</v>
      </c>
    </row>
    <row r="188" spans="1:9" ht="36" customHeight="1">
      <c r="A188" s="172">
        <f>+E188-C188</f>
        <v>0</v>
      </c>
      <c r="B188" s="87"/>
      <c r="C188" s="94"/>
      <c r="D188" s="91"/>
      <c r="E188" s="91"/>
      <c r="F188" s="110" t="s">
        <v>169</v>
      </c>
      <c r="G188" s="29" t="s">
        <v>126</v>
      </c>
      <c r="H188" s="29">
        <v>30</v>
      </c>
      <c r="I188" s="33">
        <v>50</v>
      </c>
    </row>
    <row r="189" spans="1:9" ht="42.75" customHeight="1">
      <c r="A189" s="172">
        <f>+E189-C189</f>
        <v>4200000</v>
      </c>
      <c r="B189" s="94"/>
      <c r="C189" s="94">
        <v>37791680</v>
      </c>
      <c r="D189" s="91"/>
      <c r="E189" s="91">
        <v>41991680</v>
      </c>
      <c r="F189" s="106" t="s">
        <v>117</v>
      </c>
      <c r="G189" s="29" t="s">
        <v>92</v>
      </c>
      <c r="H189" s="29">
        <v>30</v>
      </c>
      <c r="I189" s="33">
        <v>50</v>
      </c>
    </row>
    <row r="190" spans="1:9" ht="42.75" customHeight="1">
      <c r="A190" s="172">
        <f>+E190-C190</f>
        <v>0</v>
      </c>
      <c r="B190" s="94"/>
      <c r="C190" s="94"/>
      <c r="D190" s="91"/>
      <c r="E190" s="91"/>
      <c r="F190" s="106" t="s">
        <v>177</v>
      </c>
      <c r="G190" s="29" t="s">
        <v>176</v>
      </c>
      <c r="H190" s="29">
        <v>30</v>
      </c>
      <c r="I190" s="33">
        <v>50</v>
      </c>
    </row>
    <row r="191" spans="1:9" ht="42.75" customHeight="1" thickBot="1">
      <c r="A191" s="172">
        <f>+E191-C191</f>
        <v>0</v>
      </c>
      <c r="B191" s="94"/>
      <c r="C191" s="94">
        <v>14000000</v>
      </c>
      <c r="D191" s="91"/>
      <c r="E191" s="91">
        <v>14000000</v>
      </c>
      <c r="F191" s="106" t="s">
        <v>180</v>
      </c>
      <c r="G191" s="29" t="s">
        <v>179</v>
      </c>
      <c r="H191" s="29">
        <v>30</v>
      </c>
      <c r="I191" s="33">
        <v>50</v>
      </c>
    </row>
    <row r="192" spans="1:9" ht="30.75" customHeight="1" thickBot="1">
      <c r="A192" s="200">
        <f>SUM(A182:A191)</f>
        <v>45333823.49</v>
      </c>
      <c r="B192" s="200">
        <f>SUM(B182:B191)</f>
        <v>9180776.9</v>
      </c>
      <c r="C192" s="200">
        <f>SUM(C182:C191)</f>
        <v>78005604.95</v>
      </c>
      <c r="D192" s="200">
        <f>SUM(D182:D191)</f>
        <v>0</v>
      </c>
      <c r="E192" s="200">
        <f>SUM(E182:E191)</f>
        <v>132520205.34</v>
      </c>
      <c r="F192" s="166" t="s">
        <v>147</v>
      </c>
      <c r="G192" s="58"/>
      <c r="H192" s="59"/>
      <c r="I192" s="230"/>
    </row>
    <row r="193" spans="1:9" ht="21" customHeight="1">
      <c r="A193" s="170"/>
      <c r="B193" s="96"/>
      <c r="C193" s="96"/>
      <c r="D193" s="96"/>
      <c r="E193" s="96"/>
      <c r="F193" s="43" t="s">
        <v>136</v>
      </c>
      <c r="G193" s="7"/>
      <c r="H193" s="7"/>
      <c r="I193" s="159">
        <v>60</v>
      </c>
    </row>
    <row r="194" spans="1:9" ht="22.5" customHeight="1" thickBot="1">
      <c r="A194" s="172">
        <f>+E194-C194</f>
        <v>0</v>
      </c>
      <c r="B194" s="94"/>
      <c r="C194" s="94">
        <v>28570340.78</v>
      </c>
      <c r="D194" s="91"/>
      <c r="E194" s="94">
        <v>28570340.78</v>
      </c>
      <c r="F194" s="107" t="s">
        <v>136</v>
      </c>
      <c r="G194" s="26" t="s">
        <v>60</v>
      </c>
      <c r="H194" s="163">
        <v>10</v>
      </c>
      <c r="I194" s="27">
        <v>60</v>
      </c>
    </row>
    <row r="195" spans="1:9" ht="27.75" customHeight="1" thickBot="1">
      <c r="A195" s="99">
        <f>SUM(A194)</f>
        <v>0</v>
      </c>
      <c r="B195" s="99">
        <f>SUM(B194)</f>
        <v>0</v>
      </c>
      <c r="C195" s="99">
        <f>SUM(C194)</f>
        <v>28570340.78</v>
      </c>
      <c r="D195" s="99">
        <f>SUM(D194)</f>
        <v>0</v>
      </c>
      <c r="E195" s="99">
        <f>SUM(E194)</f>
        <v>28570340.78</v>
      </c>
      <c r="F195" s="167" t="s">
        <v>148</v>
      </c>
      <c r="G195" s="61"/>
      <c r="H195" s="62"/>
      <c r="I195" s="236"/>
    </row>
    <row r="196" spans="1:9" ht="39.75" customHeight="1" thickBot="1">
      <c r="A196" s="269">
        <f>+A51+A119+A158+A179+A192+A195</f>
        <v>513272924.75000006</v>
      </c>
      <c r="B196" s="249">
        <f>+B51+B119+B158+B179+B192+B195</f>
        <v>41822132.99</v>
      </c>
      <c r="C196" s="269">
        <f>+C51+C119+C158+C179+C192+C195</f>
        <v>370347380.35</v>
      </c>
      <c r="D196" s="249">
        <f>+D51+D119+D158+D179+D192+D195</f>
        <v>0</v>
      </c>
      <c r="E196" s="249">
        <f>+E51+E119+E158+E179+E192+E195</f>
        <v>925442438.09</v>
      </c>
      <c r="F196" s="188" t="s">
        <v>143</v>
      </c>
      <c r="G196" s="189"/>
      <c r="H196" s="190"/>
      <c r="I196" s="237"/>
    </row>
    <row r="197" spans="1:9" ht="12.75">
      <c r="A197" s="3"/>
      <c r="B197" s="3"/>
      <c r="C197" s="3"/>
      <c r="D197" s="3"/>
      <c r="E197" s="65"/>
      <c r="F197" s="55"/>
      <c r="G197" s="164"/>
      <c r="H197" s="4"/>
      <c r="I197" s="165"/>
    </row>
    <row r="198" spans="1:6" ht="27.75" customHeight="1">
      <c r="A198" s="6"/>
      <c r="B198" s="6"/>
      <c r="C198" s="77"/>
      <c r="D198" s="77" t="s">
        <v>118</v>
      </c>
      <c r="E198" s="5"/>
      <c r="F198" s="79"/>
    </row>
    <row r="199" spans="2:10" ht="12.75">
      <c r="B199" s="6"/>
      <c r="C199" s="6"/>
      <c r="D199" s="6" t="s">
        <v>118</v>
      </c>
      <c r="E199" s="6"/>
      <c r="J199" s="1" t="s">
        <v>118</v>
      </c>
    </row>
    <row r="200" spans="2:5" ht="12.75">
      <c r="B200" s="6"/>
      <c r="E200" s="6"/>
    </row>
    <row r="201" ht="12.75">
      <c r="E201" s="248"/>
    </row>
    <row r="202" spans="2:4" ht="12.75">
      <c r="B202" s="6"/>
      <c r="C202" s="6"/>
      <c r="D202" s="6"/>
    </row>
    <row r="205" ht="12.75">
      <c r="F205" s="56"/>
    </row>
  </sheetData>
  <sheetProtection/>
  <mergeCells count="9">
    <mergeCell ref="D5:D9"/>
    <mergeCell ref="B3:E3"/>
    <mergeCell ref="E5:E9"/>
    <mergeCell ref="A5:A9"/>
    <mergeCell ref="C5:C9"/>
    <mergeCell ref="G5:I6"/>
    <mergeCell ref="F5:F9"/>
    <mergeCell ref="B5:B9"/>
    <mergeCell ref="F3:I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CUM</dc:creator>
  <cp:keywords/>
  <dc:description/>
  <cp:lastModifiedBy>wafae.mouniati</cp:lastModifiedBy>
  <cp:lastPrinted>2020-03-17T13:34:45Z</cp:lastPrinted>
  <dcterms:created xsi:type="dcterms:W3CDTF">2004-02-07T10:06:01Z</dcterms:created>
  <dcterms:modified xsi:type="dcterms:W3CDTF">2020-04-15T13:02:27Z</dcterms:modified>
  <cp:category/>
  <cp:version/>
  <cp:contentType/>
  <cp:contentStatus/>
</cp:coreProperties>
</file>